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09\Desktop\H29経営比較分析表\【経営比較分析表】2016_122394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<sst xmlns="http://schemas.openxmlformats.org/spreadsheetml/2006/main" count="240" uniqueCount="126">
  <si>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</si>
  <si>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</si>
  <si>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</si>
  <si>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</si>
  <si>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</si>
  <si>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</si>
  <si>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</si>
  <si>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</si>
  <si>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</si>
  <si>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</si>
  <si>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</si>
  <si>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</si>
  <si>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</si>
  <si>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</si>
  <si>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</si>
  <si>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</si>
  <si>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</si>
  <si>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</si>
  <si>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</si>
  <si>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</si>
  <si>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</si>
  <si>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</si>
  <si>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</si>
  <si>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</si>
  <si>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</si>
  <si>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</si>
  <si>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</si>
  <si>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</si>
  <si>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</si>
  <si>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</si>
  <si>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</si>
  <si>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</si>
  <si>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</si>
  <si>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</si>
  <si>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</si>
  <si>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</si>
  <si>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</si>
  <si>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</si>
  <si>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</si>
  <si>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</si>
  <si>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</si>
  <si>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</si>
  <si>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</si>
  <si>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</si>
  <si>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</si>
  <si>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</si>
  <si>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</si>
  <si>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</si>
  <si>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</si>
  <si>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</si>
  <si>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</si>
  <si>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</si>
  <si>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</si>
  <si>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</si>
  <si>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</si>
  <si>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</si>
  <si>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</si>
  <si>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</si>
  <si>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</si>
  <si>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</si>
  <si>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</si>
  <si>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</si>
  <si>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</si>
  <si>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</si>
  <si>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</si>
  <si>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</si>
  <si>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</si>
  <si>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</si>
  <si>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</si>
  <si>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</si>
  <si>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</si>
  <si>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</si>
  <si>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</si>
  <si>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</si>
  <si>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</si>
  <si>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</si>
  <si>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</si>
  <si>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</si>
  <si>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</si>
  <si>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</si>
  <si>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</si>
  <si>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</si>
  <si>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</si>
  <si>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</si>
  <si>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</si>
  <si>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</si>
  <si>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</si>
  <si>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</si>
  <si>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</si>
  <si>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</si>
  <si>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</si>
  <si>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</si>
  <si>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</si>
  <si>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</si>
  <si>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</si>
  <si>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</si>
  <si>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</si>
  <si>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</si>
  <si>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</si>
  <si>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</si>
  <si>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</si>
  <si>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</si>
  <si>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</si>
  <si>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</si>
  <si>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</si>
  <si>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</si>
  <si>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</si>
  <si>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</si>
  <si>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</si>
  <si>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</si>
  <si>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大網白里市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</si>
  <si>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</si>
  <si>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</si>
  <si>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</si>
  <si>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</si>
  <si>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</si>
  <si>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</si>
  <si>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</si>
  <si>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</si>
  <si>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</si>
  <si>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</si>
  <si>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</si>
  <si>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</si>
  <si>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排水事業は、平成22年度をピークに、人口減少等によって有収水量が減少傾向にあり、財政上、一般会計からの繰入や資本費平準化債で補っている部分が多く、今後、処理場や管渠の維持管理と更新に伴う費用の増加等が見込まれ、さらに経営状態が悪化することも考えられる。
　このことから、企業会計への移行を進めるとともに、下水道事業等との統合を検討していく必要がある。</t>
    <phoneticPr fontId="4"/>
  </si>
  <si>
    <t>本市の農業集落排水事業は、平成22年度をピークに、人口減少等によって有収水量が減少傾向にある。また、年々地方債の償還が増大していることから、財政上、一般会計からの繰入や資本費平準化債で補っている部分が多い。
　資本費平準化債の発行により、汚水処理原価は一定程度に抑えられているが、それでもなお経費回収率は低く、使用料収入で経費を賄うことができない状態にあり、一般会計からの基準外繰入（赤字繰入）に依存する状況であることから、必ずしも健全な経営状態とはいえない。
　施設利用率は類似団体、全国平均を下回り、近年は低下傾向で推移している。主な要因として、当初の計画に比べ処理区域内人口が減少し、計画当初に見込んでいた施設規模に見合った流入水量が得られていないことが考えられる。
　水洗化率も平均をやや下回るが、高齢者世帯など経済的な理由から水洗化できない世帯が残っていることが主な要因として考えられる。</t>
    <rPh sb="238" eb="240">
      <t>ルイジ</t>
    </rPh>
    <rPh sb="240" eb="242">
      <t>ダンタイ</t>
    </rPh>
    <rPh sb="243" eb="245">
      <t>ゼンコク</t>
    </rPh>
    <rPh sb="245" eb="247">
      <t>ヘイキン</t>
    </rPh>
    <rPh sb="252" eb="254">
      <t>キンネン</t>
    </rPh>
    <rPh sb="255" eb="257">
      <t>テイカ</t>
    </rPh>
    <rPh sb="257" eb="259">
      <t>ケイコウ</t>
    </rPh>
    <rPh sb="260" eb="262">
      <t>スイイ</t>
    </rPh>
    <rPh sb="267" eb="268">
      <t>オモ</t>
    </rPh>
    <rPh sb="269" eb="271">
      <t>ヨウイン</t>
    </rPh>
    <rPh sb="295" eb="297">
      <t>ケイカク</t>
    </rPh>
    <rPh sb="297" eb="299">
      <t>トウショ</t>
    </rPh>
    <rPh sb="300" eb="302">
      <t>ミコ</t>
    </rPh>
    <rPh sb="306" eb="308">
      <t>シセツ</t>
    </rPh>
    <rPh sb="308" eb="310">
      <t>キボ</t>
    </rPh>
    <rPh sb="311" eb="313">
      <t>ミア</t>
    </rPh>
    <rPh sb="315" eb="317">
      <t>リュウニュウ</t>
    </rPh>
    <rPh sb="317" eb="319">
      <t>スイリョウ</t>
    </rPh>
    <rPh sb="320" eb="321">
      <t>エ</t>
    </rPh>
    <rPh sb="330" eb="331">
      <t>カンガ</t>
    </rPh>
    <phoneticPr fontId="4"/>
  </si>
  <si>
    <t>本市の農業集落排水事業は、2地区において平成10年度及び平成12年度に供用開始しているが、いずれも20年に満たず、管渠について法定耐用年数まで至っていないことから更新等は行っていない。
　平成30年度に機能診断調査及び最適整備構想の策定を行う予定であり、今後は、人口減少等による有収水量の減少が予想されることから、計画的な更新計画の策定又は他の排水処理事業への集約化による事業の存廃の検討が必要である。</t>
    <rPh sb="94" eb="96">
      <t>ヘイセイ</t>
    </rPh>
    <rPh sb="98" eb="100">
      <t>ネンド</t>
    </rPh>
    <rPh sb="101" eb="103">
      <t>キノウ</t>
    </rPh>
    <rPh sb="103" eb="105">
      <t>シンダン</t>
    </rPh>
    <rPh sb="105" eb="107">
      <t>チョウサ</t>
    </rPh>
    <rPh sb="107" eb="108">
      <t>オヨ</t>
    </rPh>
    <rPh sb="109" eb="111">
      <t>サイテキ</t>
    </rPh>
    <rPh sb="111" eb="113">
      <t>セイビ</t>
    </rPh>
    <rPh sb="113" eb="115">
      <t>コウソウ</t>
    </rPh>
    <rPh sb="116" eb="118">
      <t>サクテイ</t>
    </rPh>
    <rPh sb="119" eb="120">
      <t>オコナ</t>
    </rPh>
    <rPh sb="121" eb="12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</si>
</sst>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226648"/>
        <c:axId val="19890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98226648"/>
        <c:axId val="198901272"/>
      </c:lineChart>
      <c:dateAx>
        <c:axId val="198226648"/>
        <c:scaling>
          <c:orientation val="minMax"/>
        </c:scaling>
        <c:delete val="1"/>
        <c:axPos val="b"/>
        <c:numFmt formatCode="ge" sourceLinked="1"/>
        <c:majorTickMark val="none"/>
        <c:minorTickMark val="none"/>
        <c:tickLblPos val="none"/>
        <c:crossAx val="198901272"/>
        <c:crosses val="autoZero"/>
        <c:auto val="1"/>
        <c:lblOffset val="100"/>
        <c:baseTimeUnit val="years"/>
      </c:dateAx>
      <c:valAx>
        <c:axId val="1989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2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52.83</c:v>
                </c:pt>
                <c:pt idx="1">
                  <c:v>51.84</c:v>
                </c:pt>
                <c:pt idx="2">
                  <c:v>50.74</c:v>
                </c:pt>
                <c:pt idx="3">
                  <c:v>51.23</c:v>
                </c:pt>
                <c:pt idx="4">
                  <c:v>47.67</c:v>
                </c:pt>
              </c:numCache>
            </c:numRef>
          </c:val>
        </c:ser>
        <c:dLbls>
          <c:showLegendKey val="0"/>
          <c:showVal val="0"/>
          <c:showCatName val="0"/>
          <c:showSerName val="0"/>
          <c:showPercent val="0"/>
          <c:showBubbleSize val="0"/>
        </c:dLbls>
        <c:gapWidth val="150"/>
        <c:axId val="178604856"/>
        <c:axId val="198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78604856"/>
        <c:axId val="198815616"/>
      </c:lineChart>
      <c:dateAx>
        <c:axId val="178604856"/>
        <c:scaling>
          <c:orientation val="minMax"/>
        </c:scaling>
        <c:delete val="1"/>
        <c:axPos val="b"/>
        <c:numFmt formatCode="ge" sourceLinked="1"/>
        <c:majorTickMark val="none"/>
        <c:minorTickMark val="none"/>
        <c:tickLblPos val="none"/>
        <c:crossAx val="198815616"/>
        <c:crosses val="autoZero"/>
        <c:auto val="1"/>
        <c:lblOffset val="100"/>
        <c:baseTimeUnit val="years"/>
      </c:dateAx>
      <c:valAx>
        <c:axId val="198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81.400000000000006</c:v>
                </c:pt>
                <c:pt idx="1">
                  <c:v>81.06</c:v>
                </c:pt>
                <c:pt idx="2">
                  <c:v>80.790000000000006</c:v>
                </c:pt>
                <c:pt idx="3">
                  <c:v>83.99</c:v>
                </c:pt>
                <c:pt idx="4">
                  <c:v>83.58</c:v>
                </c:pt>
              </c:numCache>
            </c:numRef>
          </c:val>
        </c:ser>
        <c:dLbls>
          <c:showLegendKey val="0"/>
          <c:showVal val="0"/>
          <c:showCatName val="0"/>
          <c:showSerName val="0"/>
          <c:showPercent val="0"/>
          <c:showBubbleSize val="0"/>
        </c:dLbls>
        <c:gapWidth val="150"/>
        <c:axId val="198816792"/>
        <c:axId val="1988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98816792"/>
        <c:axId val="198817184"/>
      </c:lineChart>
      <c:dateAx>
        <c:axId val="198816792"/>
        <c:scaling>
          <c:orientation val="minMax"/>
        </c:scaling>
        <c:delete val="1"/>
        <c:axPos val="b"/>
        <c:numFmt formatCode="ge" sourceLinked="1"/>
        <c:majorTickMark val="none"/>
        <c:minorTickMark val="none"/>
        <c:tickLblPos val="none"/>
        <c:crossAx val="198817184"/>
        <c:crosses val="autoZero"/>
        <c:auto val="1"/>
        <c:lblOffset val="100"/>
        <c:baseTimeUnit val="years"/>
      </c:dateAx>
      <c:valAx>
        <c:axId val="1988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1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69.319999999999993</c:v>
                </c:pt>
                <c:pt idx="1">
                  <c:v>78.489999999999995</c:v>
                </c:pt>
                <c:pt idx="2">
                  <c:v>79.23</c:v>
                </c:pt>
                <c:pt idx="3">
                  <c:v>75.69</c:v>
                </c:pt>
                <c:pt idx="4">
                  <c:v>73.61</c:v>
                </c:pt>
              </c:numCache>
            </c:numRef>
          </c:val>
        </c:ser>
        <c:dLbls>
          <c:showLegendKey val="0"/>
          <c:showVal val="0"/>
          <c:showCatName val="0"/>
          <c:showSerName val="0"/>
          <c:showPercent val="0"/>
          <c:showBubbleSize val="0"/>
        </c:dLbls>
        <c:gapWidth val="150"/>
        <c:axId val="178829808"/>
        <c:axId val="198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829808"/>
        <c:axId val="198058816"/>
      </c:lineChart>
      <c:dateAx>
        <c:axId val="178829808"/>
        <c:scaling>
          <c:orientation val="minMax"/>
        </c:scaling>
        <c:delete val="1"/>
        <c:axPos val="b"/>
        <c:numFmt formatCode="ge" sourceLinked="1"/>
        <c:majorTickMark val="none"/>
        <c:minorTickMark val="none"/>
        <c:tickLblPos val="none"/>
        <c:crossAx val="198058816"/>
        <c:crosses val="autoZero"/>
        <c:auto val="1"/>
        <c:lblOffset val="100"/>
        <c:baseTimeUnit val="years"/>
      </c:dateAx>
      <c:valAx>
        <c:axId val="198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2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083112"/>
        <c:axId val="178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83112"/>
        <c:axId val="178598976"/>
      </c:lineChart>
      <c:dateAx>
        <c:axId val="198083112"/>
        <c:scaling>
          <c:orientation val="minMax"/>
        </c:scaling>
        <c:delete val="1"/>
        <c:axPos val="b"/>
        <c:numFmt formatCode="ge" sourceLinked="1"/>
        <c:majorTickMark val="none"/>
        <c:minorTickMark val="none"/>
        <c:tickLblPos val="none"/>
        <c:crossAx val="178598976"/>
        <c:crosses val="autoZero"/>
        <c:auto val="1"/>
        <c:lblOffset val="100"/>
        <c:baseTimeUnit val="years"/>
      </c:dateAx>
      <c:valAx>
        <c:axId val="178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8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600152"/>
        <c:axId val="1786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600152"/>
        <c:axId val="178600544"/>
      </c:lineChart>
      <c:dateAx>
        <c:axId val="178600152"/>
        <c:scaling>
          <c:orientation val="minMax"/>
        </c:scaling>
        <c:delete val="1"/>
        <c:axPos val="b"/>
        <c:numFmt formatCode="ge" sourceLinked="1"/>
        <c:majorTickMark val="none"/>
        <c:minorTickMark val="none"/>
        <c:tickLblPos val="none"/>
        <c:crossAx val="178600544"/>
        <c:crosses val="autoZero"/>
        <c:auto val="1"/>
        <c:lblOffset val="100"/>
        <c:baseTimeUnit val="years"/>
      </c:dateAx>
      <c:valAx>
        <c:axId val="1786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603288"/>
        <c:axId val="1786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603288"/>
        <c:axId val="178603680"/>
      </c:lineChart>
      <c:dateAx>
        <c:axId val="178603288"/>
        <c:scaling>
          <c:orientation val="minMax"/>
        </c:scaling>
        <c:delete val="1"/>
        <c:axPos val="b"/>
        <c:numFmt formatCode="ge" sourceLinked="1"/>
        <c:majorTickMark val="none"/>
        <c:minorTickMark val="none"/>
        <c:tickLblPos val="none"/>
        <c:crossAx val="178603680"/>
        <c:crosses val="autoZero"/>
        <c:auto val="1"/>
        <c:lblOffset val="100"/>
        <c:baseTimeUnit val="years"/>
      </c:dateAx>
      <c:valAx>
        <c:axId val="1786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605248"/>
        <c:axId val="19901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605248"/>
        <c:axId val="199011176"/>
      </c:lineChart>
      <c:dateAx>
        <c:axId val="178605248"/>
        <c:scaling>
          <c:orientation val="minMax"/>
        </c:scaling>
        <c:delete val="1"/>
        <c:axPos val="b"/>
        <c:numFmt formatCode="ge" sourceLinked="1"/>
        <c:majorTickMark val="none"/>
        <c:minorTickMark val="none"/>
        <c:tickLblPos val="none"/>
        <c:crossAx val="199011176"/>
        <c:crosses val="autoZero"/>
        <c:auto val="1"/>
        <c:lblOffset val="100"/>
        <c:baseTimeUnit val="years"/>
      </c:dateAx>
      <c:valAx>
        <c:axId val="19901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1226.23</c:v>
                </c:pt>
                <c:pt idx="1">
                  <c:v>381.42</c:v>
                </c:pt>
                <c:pt idx="2">
                  <c:v>335.43</c:v>
                </c:pt>
                <c:pt idx="3">
                  <c:v>1150.72</c:v>
                </c:pt>
                <c:pt idx="4">
                  <c:v>1016.46</c:v>
                </c:pt>
              </c:numCache>
            </c:numRef>
          </c:val>
        </c:ser>
        <c:dLbls>
          <c:showLegendKey val="0"/>
          <c:showVal val="0"/>
          <c:showCatName val="0"/>
          <c:showSerName val="0"/>
          <c:showPercent val="0"/>
          <c:showBubbleSize val="0"/>
        </c:dLbls>
        <c:gapWidth val="150"/>
        <c:axId val="199012352"/>
        <c:axId val="19901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99012352"/>
        <c:axId val="199012744"/>
      </c:lineChart>
      <c:dateAx>
        <c:axId val="199012352"/>
        <c:scaling>
          <c:orientation val="minMax"/>
        </c:scaling>
        <c:delete val="1"/>
        <c:axPos val="b"/>
        <c:numFmt formatCode="ge" sourceLinked="1"/>
        <c:majorTickMark val="none"/>
        <c:minorTickMark val="none"/>
        <c:tickLblPos val="none"/>
        <c:crossAx val="199012744"/>
        <c:crosses val="autoZero"/>
        <c:auto val="1"/>
        <c:lblOffset val="100"/>
        <c:baseTimeUnit val="years"/>
      </c:dateAx>
      <c:valAx>
        <c:axId val="19901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42.27</c:v>
                </c:pt>
                <c:pt idx="1">
                  <c:v>52.38</c:v>
                </c:pt>
                <c:pt idx="2">
                  <c:v>59.58</c:v>
                </c:pt>
                <c:pt idx="3">
                  <c:v>49.96</c:v>
                </c:pt>
                <c:pt idx="4">
                  <c:v>50.09</c:v>
                </c:pt>
              </c:numCache>
            </c:numRef>
          </c:val>
        </c:ser>
        <c:dLbls>
          <c:showLegendKey val="0"/>
          <c:showVal val="0"/>
          <c:showCatName val="0"/>
          <c:showSerName val="0"/>
          <c:showPercent val="0"/>
          <c:showBubbleSize val="0"/>
        </c:dLbls>
        <c:gapWidth val="150"/>
        <c:axId val="178602896"/>
        <c:axId val="17860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78602896"/>
        <c:axId val="178602504"/>
      </c:lineChart>
      <c:dateAx>
        <c:axId val="178602896"/>
        <c:scaling>
          <c:orientation val="minMax"/>
        </c:scaling>
        <c:delete val="1"/>
        <c:axPos val="b"/>
        <c:numFmt formatCode="ge" sourceLinked="1"/>
        <c:majorTickMark val="none"/>
        <c:minorTickMark val="none"/>
        <c:tickLblPos val="none"/>
        <c:crossAx val="178602504"/>
        <c:crosses val="autoZero"/>
        <c:auto val="1"/>
        <c:lblOffset val="100"/>
        <c:baseTimeUnit val="years"/>
      </c:dateAx>
      <c:valAx>
        <c:axId val="1786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405.83</c:v>
                </c:pt>
                <c:pt idx="1">
                  <c:v>321.33999999999997</c:v>
                </c:pt>
                <c:pt idx="2">
                  <c:v>290.42</c:v>
                </c:pt>
                <c:pt idx="3">
                  <c:v>351.25</c:v>
                </c:pt>
                <c:pt idx="4">
                  <c:v>352.28</c:v>
                </c:pt>
              </c:numCache>
            </c:numRef>
          </c:val>
        </c:ser>
        <c:dLbls>
          <c:showLegendKey val="0"/>
          <c:showVal val="0"/>
          <c:showCatName val="0"/>
          <c:showSerName val="0"/>
          <c:showPercent val="0"/>
          <c:showBubbleSize val="0"/>
        </c:dLbls>
        <c:gapWidth val="150"/>
        <c:axId val="199013920"/>
        <c:axId val="19901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99013920"/>
        <c:axId val="199014312"/>
      </c:lineChart>
      <c:dateAx>
        <c:axId val="199013920"/>
        <c:scaling>
          <c:orientation val="minMax"/>
        </c:scaling>
        <c:delete val="1"/>
        <c:axPos val="b"/>
        <c:numFmt formatCode="ge" sourceLinked="1"/>
        <c:majorTickMark val="none"/>
        <c:minorTickMark val="none"/>
        <c:tickLblPos val="none"/>
        <c:crossAx val="199014312"/>
        <c:crosses val="autoZero"/>
        <c:auto val="1"/>
        <c:lblOffset val="100"/>
        <c:baseTimeUnit val="years"/>
      </c:dateAx>
      <c:valAx>
        <c:axId val="1990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53" sqref="CC5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大網白里市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50192</v>
      </c>
      <c r="AM8" s="67"/>
      <c r="AN8" s="67"/>
      <c r="AO8" s="67"/>
      <c r="AP8" s="67"/>
      <c r="AQ8" s="67"/>
      <c r="AR8" s="67"/>
      <c r="AS8" s="67"/>
      <c r="AT8" s="66">
        <f>データ!T6</f>
        <v>58.08</v>
      </c>
      <c r="AU8" s="66"/>
      <c r="AV8" s="66"/>
      <c r="AW8" s="66"/>
      <c r="AX8" s="66"/>
      <c r="AY8" s="66"/>
      <c r="AZ8" s="66"/>
      <c r="BA8" s="66"/>
      <c r="BB8" s="66">
        <f>データ!U6</f>
        <v>864.19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3.87</v>
      </c>
      <c r="Q10" s="66"/>
      <c r="R10" s="66"/>
      <c r="S10" s="66"/>
      <c r="T10" s="66"/>
      <c r="U10" s="66"/>
      <c r="V10" s="66"/>
      <c r="W10" s="66">
        <f>データ!Q6</f>
        <v>90.58</v>
      </c>
      <c r="X10" s="66"/>
      <c r="Y10" s="66"/>
      <c r="Z10" s="66"/>
      <c r="AA10" s="66"/>
      <c r="AB10" s="66"/>
      <c r="AC10" s="66"/>
      <c r="AD10" s="67">
        <f>データ!R6</f>
        <v>3132</v>
      </c>
      <c r="AE10" s="67"/>
      <c r="AF10" s="67"/>
      <c r="AG10" s="67"/>
      <c r="AH10" s="67"/>
      <c r="AI10" s="67"/>
      <c r="AJ10" s="67"/>
      <c r="AK10" s="2"/>
      <c r="AL10" s="67">
        <f>データ!V6</f>
        <v>1937</v>
      </c>
      <c r="AM10" s="67"/>
      <c r="AN10" s="67"/>
      <c r="AO10" s="67"/>
      <c r="AP10" s="67"/>
      <c r="AQ10" s="67"/>
      <c r="AR10" s="67"/>
      <c r="AS10" s="67"/>
      <c r="AT10" s="66">
        <f>データ!W6</f>
        <v>0.67</v>
      </c>
      <c r="AU10" s="66"/>
      <c r="AV10" s="66"/>
      <c r="AW10" s="66"/>
      <c r="AX10" s="66"/>
      <c r="AY10" s="66"/>
      <c r="AZ10" s="66"/>
      <c r="BA10" s="66"/>
      <c r="BB10" s="66">
        <f>データ!X6</f>
        <v>2891.04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122394</v>
      </c>
      <c r="D6" s="33">
        <f t="shared" si="3"/>
        <v>47</v>
      </c>
      <c r="E6" s="33">
        <f t="shared" si="3"/>
        <v>17</v>
      </c>
      <c r="F6" s="33">
        <f t="shared" si="3"/>
        <v>5</v>
      </c>
      <c r="G6" s="33">
        <f t="shared" si="3"/>
        <v>0</v>
      </c>
      <c r="H6" s="33" t="str">
        <f t="shared" si="3"/>
        <v>千葉県　大網白里市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3.87</v>
      </c>
      <c r="Q6" s="34">
        <f t="shared" si="3"/>
        <v>90.58</v>
      </c>
      <c r="R6" s="34">
        <f t="shared" si="3"/>
        <v>3132</v>
      </c>
      <c r="S6" s="34">
        <f t="shared" si="3"/>
        <v>50192</v>
      </c>
      <c r="T6" s="34">
        <f t="shared" si="3"/>
        <v>58.08</v>
      </c>
      <c r="U6" s="34">
        <f t="shared" si="3"/>
        <v>864.19</v>
      </c>
      <c r="V6" s="34">
        <f t="shared" si="3"/>
        <v>1937</v>
      </c>
      <c r="W6" s="34">
        <f t="shared" si="3"/>
        <v>0.67</v>
      </c>
      <c r="X6" s="34">
        <f t="shared" si="3"/>
        <v>2891.04</v>
      </c>
      <c r="Y6" s="35">
        <f>IF(Y7="",NA(),Y7)</f>
        <v>69.319999999999993</v>
      </c>
      <c r="Z6" s="35">
        <f t="shared" ref="Z6:AH6" si="4">IF(Z7="",NA(),Z7)</f>
        <v>78.489999999999995</v>
      </c>
      <c r="AA6" s="35">
        <f t="shared" si="4"/>
        <v>79.23</v>
      </c>
      <c r="AB6" s="35">
        <f t="shared" si="4"/>
        <v>75.69</v>
      </c>
      <c r="AC6" s="35">
        <f t="shared" si="4"/>
        <v>73.61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1226.23</v>
      </c>
      <c r="BG6" s="35">
        <f t="shared" ref="BG6:BO6" si="7">IF(BG7="",NA(),BG7)</f>
        <v>381.42</v>
      </c>
      <c r="BH6" s="35">
        <f t="shared" si="7"/>
        <v>335.43</v>
      </c>
      <c r="BI6" s="35">
        <f t="shared" si="7"/>
        <v>1150.72</v>
      </c>
      <c r="BJ6" s="35">
        <f t="shared" si="7"/>
        <v>1016.46</v>
      </c>
      <c r="BK6" s="35">
        <f t="shared" si="7"/>
        <v>1144.05</v>
      </c>
      <c r="BL6" s="35">
        <f t="shared" si="7"/>
        <v>1126.77</v>
      </c>
      <c r="BM6" s="35">
        <f t="shared" si="7"/>
        <v>1044.8</v>
      </c>
      <c r="BN6" s="35">
        <f t="shared" si="7"/>
        <v>1081.8</v>
      </c>
      <c r="BO6" s="35">
        <f t="shared" si="7"/>
        <v>974.93</v>
      </c>
      <c r="BP6" s="34" t="str">
        <f>IF(BP7="","",IF(BP7="-","【-】","【"&amp;SUBSTITUTE(TEXT(BP7,"#,##0.00"),"-","△")&amp;"】"))</f>
        <v>【914.53】</v>
      </c>
      <c r="BQ6" s="35">
        <f>IF(BQ7="",NA(),BQ7)</f>
        <v>42.27</v>
      </c>
      <c r="BR6" s="35">
        <f t="shared" ref="BR6:BZ6" si="8">IF(BR7="",NA(),BR7)</f>
        <v>52.38</v>
      </c>
      <c r="BS6" s="35">
        <f t="shared" si="8"/>
        <v>59.58</v>
      </c>
      <c r="BT6" s="35">
        <f t="shared" si="8"/>
        <v>49.96</v>
      </c>
      <c r="BU6" s="35">
        <f t="shared" si="8"/>
        <v>50.09</v>
      </c>
      <c r="BV6" s="35">
        <f t="shared" si="8"/>
        <v>42.48</v>
      </c>
      <c r="BW6" s="35">
        <f t="shared" si="8"/>
        <v>50.9</v>
      </c>
      <c r="BX6" s="35">
        <f t="shared" si="8"/>
        <v>50.82</v>
      </c>
      <c r="BY6" s="35">
        <f t="shared" si="8"/>
        <v>52.19</v>
      </c>
      <c r="BZ6" s="35">
        <f t="shared" si="8"/>
        <v>55.32</v>
      </c>
      <c r="CA6" s="34" t="str">
        <f>IF(CA7="","",IF(CA7="-","【-】","【"&amp;SUBSTITUTE(TEXT(CA7,"#,##0.00"),"-","△")&amp;"】"))</f>
        <v>【55.73】</v>
      </c>
      <c r="CB6" s="35">
        <f>IF(CB7="",NA(),CB7)</f>
        <v>405.83</v>
      </c>
      <c r="CC6" s="35">
        <f t="shared" ref="CC6:CK6" si="9">IF(CC7="",NA(),CC7)</f>
        <v>321.33999999999997</v>
      </c>
      <c r="CD6" s="35">
        <f t="shared" si="9"/>
        <v>290.42</v>
      </c>
      <c r="CE6" s="35">
        <f t="shared" si="9"/>
        <v>351.25</v>
      </c>
      <c r="CF6" s="35">
        <f t="shared" si="9"/>
        <v>352.28</v>
      </c>
      <c r="CG6" s="35">
        <f t="shared" si="9"/>
        <v>343.8</v>
      </c>
      <c r="CH6" s="35">
        <f t="shared" si="9"/>
        <v>293.27</v>
      </c>
      <c r="CI6" s="35">
        <f t="shared" si="9"/>
        <v>300.52</v>
      </c>
      <c r="CJ6" s="35">
        <f t="shared" si="9"/>
        <v>296.14</v>
      </c>
      <c r="CK6" s="35">
        <f t="shared" si="9"/>
        <v>283.17</v>
      </c>
      <c r="CL6" s="34" t="str">
        <f>IF(CL7="","",IF(CL7="-","【-】","【"&amp;SUBSTITUTE(TEXT(CL7,"#,##0.00"),"-","△")&amp;"】"))</f>
        <v>【276.78】</v>
      </c>
      <c r="CM6" s="35">
        <f>IF(CM7="",NA(),CM7)</f>
        <v>52.83</v>
      </c>
      <c r="CN6" s="35">
        <f t="shared" ref="CN6:CV6" si="10">IF(CN7="",NA(),CN7)</f>
        <v>51.84</v>
      </c>
      <c r="CO6" s="35">
        <f t="shared" si="10"/>
        <v>50.74</v>
      </c>
      <c r="CP6" s="35">
        <f t="shared" si="10"/>
        <v>51.23</v>
      </c>
      <c r="CQ6" s="35">
        <f t="shared" si="10"/>
        <v>47.67</v>
      </c>
      <c r="CR6" s="35">
        <f t="shared" si="10"/>
        <v>46.06</v>
      </c>
      <c r="CS6" s="35">
        <f t="shared" si="10"/>
        <v>53.78</v>
      </c>
      <c r="CT6" s="35">
        <f t="shared" si="10"/>
        <v>53.24</v>
      </c>
      <c r="CU6" s="35">
        <f t="shared" si="10"/>
        <v>52.31</v>
      </c>
      <c r="CV6" s="35">
        <f t="shared" si="10"/>
        <v>60.65</v>
      </c>
      <c r="CW6" s="34" t="str">
        <f>IF(CW7="","",IF(CW7="-","【-】","【"&amp;SUBSTITUTE(TEXT(CW7,"#,##0.00"),"-","△")&amp;"】"))</f>
        <v>【59.15】</v>
      </c>
      <c r="CX6" s="35">
        <f>IF(CX7="",NA(),CX7)</f>
        <v>81.400000000000006</v>
      </c>
      <c r="CY6" s="35">
        <f t="shared" ref="CY6:DG6" si="11">IF(CY7="",NA(),CY7)</f>
        <v>81.06</v>
      </c>
      <c r="CZ6" s="35">
        <f t="shared" si="11"/>
        <v>80.790000000000006</v>
      </c>
      <c r="DA6" s="35">
        <f t="shared" si="11"/>
        <v>83.99</v>
      </c>
      <c r="DB6" s="35">
        <f t="shared" si="11"/>
        <v>83.58</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122394</v>
      </c>
      <c r="D7" s="37">
        <v>47</v>
      </c>
      <c r="E7" s="37">
        <v>17</v>
      </c>
      <c r="F7" s="37">
        <v>5</v>
      </c>
      <c r="G7" s="37">
        <v>0</v>
      </c>
      <c r="H7" s="37" t="s">
        <v>110</v>
      </c>
      <c r="I7" s="37" t="s">
        <v>111</v>
      </c>
      <c r="J7" s="37" t="s">
        <v>112</v>
      </c>
      <c r="K7" s="37" t="s">
        <v>113</v>
      </c>
      <c r="L7" s="37" t="s">
        <v>114</v>
      </c>
      <c r="M7" s="37"/>
      <c r="N7" s="38" t="s">
        <v>115</v>
      </c>
      <c r="O7" s="38" t="s">
        <v>116</v>
      </c>
      <c r="P7" s="38">
        <v>3.87</v>
      </c>
      <c r="Q7" s="38">
        <v>90.58</v>
      </c>
      <c r="R7" s="38">
        <v>3132</v>
      </c>
      <c r="S7" s="38">
        <v>50192</v>
      </c>
      <c r="T7" s="38">
        <v>58.08</v>
      </c>
      <c r="U7" s="38">
        <v>864.19</v>
      </c>
      <c r="V7" s="38">
        <v>1937</v>
      </c>
      <c r="W7" s="38">
        <v>0.67</v>
      </c>
      <c r="X7" s="38">
        <v>2891.04</v>
      </c>
      <c r="Y7" s="38">
        <v>69.319999999999993</v>
      </c>
      <c r="Z7" s="38">
        <v>78.489999999999995</v>
      </c>
      <c r="AA7" s="38">
        <v>79.23</v>
      </c>
      <c r="AB7" s="38">
        <v>75.69</v>
      </c>
      <c r="AC7" s="38">
        <v>73.61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1226.23</v>
      </c>
      <c r="BG7" s="38">
        <v>381.42</v>
      </c>
      <c r="BH7" s="38">
        <v>335.43</v>
      </c>
      <c r="BI7" s="38">
        <v>1150.72</v>
      </c>
      <c r="BJ7" s="38">
        <v>1016.46</v>
      </c>
      <c r="BK7" s="38">
        <v>1144.05</v>
      </c>
      <c r="BL7" s="38">
        <v>1126.77</v>
      </c>
      <c r="BM7" s="38">
        <v>1044.8</v>
      </c>
      <c r="BN7" s="38">
        <v>1081.8</v>
      </c>
      <c r="BO7" s="38">
        <v>974.93</v>
      </c>
      <c r="BP7" s="38">
        <v>914.53</v>
      </c>
      <c r="BQ7" s="38">
        <v>42.27</v>
      </c>
      <c r="BR7" s="38">
        <v>52.38</v>
      </c>
      <c r="BS7" s="38">
        <v>59.58</v>
      </c>
      <c r="BT7" s="38">
        <v>49.96</v>
      </c>
      <c r="BU7" s="38">
        <v>50.09</v>
      </c>
      <c r="BV7" s="38">
        <v>42.48</v>
      </c>
      <c r="BW7" s="38">
        <v>50.9</v>
      </c>
      <c r="BX7" s="38">
        <v>50.82</v>
      </c>
      <c r="BY7" s="38">
        <v>52.19</v>
      </c>
      <c r="BZ7" s="38">
        <v>55.32</v>
      </c>
      <c r="CA7" s="38">
        <v>55.73</v>
      </c>
      <c r="CB7" s="38">
        <v>405.83</v>
      </c>
      <c r="CC7" s="38">
        <v>321.33999999999997</v>
      </c>
      <c r="CD7" s="38">
        <v>290.42</v>
      </c>
      <c r="CE7" s="38">
        <v>351.25</v>
      </c>
      <c r="CF7" s="38">
        <v>352.28</v>
      </c>
      <c r="CG7" s="38">
        <v>343.8</v>
      </c>
      <c r="CH7" s="38">
        <v>293.27</v>
      </c>
      <c r="CI7" s="38">
        <v>300.52</v>
      </c>
      <c r="CJ7" s="38">
        <v>296.14</v>
      </c>
      <c r="CK7" s="38">
        <v>283.17</v>
      </c>
      <c r="CL7" s="38">
        <v>276.77999999999997</v>
      </c>
      <c r="CM7" s="38">
        <v>52.83</v>
      </c>
      <c r="CN7" s="38">
        <v>51.84</v>
      </c>
      <c r="CO7" s="38">
        <v>50.74</v>
      </c>
      <c r="CP7" s="38">
        <v>51.23</v>
      </c>
      <c r="CQ7" s="38">
        <v>47.67</v>
      </c>
      <c r="CR7" s="38">
        <v>46.06</v>
      </c>
      <c r="CS7" s="38">
        <v>53.78</v>
      </c>
      <c r="CT7" s="38">
        <v>53.24</v>
      </c>
      <c r="CU7" s="38">
        <v>52.31</v>
      </c>
      <c r="CV7" s="38">
        <v>60.65</v>
      </c>
      <c r="CW7" s="38">
        <v>59.15</v>
      </c>
      <c r="CX7" s="38">
        <v>81.400000000000006</v>
      </c>
      <c r="CY7" s="38">
        <v>81.06</v>
      </c>
      <c r="CZ7" s="38">
        <v>80.790000000000006</v>
      </c>
      <c r="DA7" s="38">
        <v>83.99</v>
      </c>
      <c r="DB7" s="38">
        <v>83.58</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2018-02-02T05:42:56Z</cp:lastPrinted>
  <dcterms:created xsi:type="dcterms:W3CDTF">2017-12-25T02:27:40Z</dcterms:created>
  <dcterms:modified xsi:type="dcterms:W3CDTF">2018-02-02T05:43:04Z</dcterms:modified>
  <cp:category/>
</cp:coreProperties>
</file>