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rv-fs2\下水道課共有\●管理班\経営分析比較表\R07_(R06決算)\【経営比較分析表】2024_122394_46_1718（大網白里市）\"/>
    </mc:Choice>
  </mc:AlternateContent>
  <xr:revisionPtr revIDLastSave="0" documentId="13_ncr:1_{D06DDEB8-99A4-4522-8CDC-85C492E32CF8}" xr6:coauthVersionLast="47" xr6:coauthVersionMax="47" xr10:uidLastSave="{00000000-0000-0000-0000-000000000000}"/>
  <workbookProtection workbookAlgorithmName="SHA-512" workbookHashValue="GHEMu9cTg+BGvOLYDKXsdJA94qoBzBEHi3x1D6drwwze1N19tzrEVMh7Fqk3LMUlKJaQw0ZqfMIfb85hluXZtw==" workbookSaltValue="neM+IrvLhaUfIdboy3eW1A==" workbookSpinCount="100000" lockStructure="1"/>
  <bookViews>
    <workbookView xWindow="2160" yWindow="-13608" windowWidth="24216" windowHeight="137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<sst xmlns="http://schemas.openxmlformats.org/spreadsheetml/2006/main" count="231" uniqueCount="115">
  <si>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</si>
  <si>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</si>
  <si>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</si>
  <si>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</si>
  <si>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</si>
  <si>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</si>
  <si>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</si>
  <si>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</si>
  <si>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</si>
  <si>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</si>
  <si>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</si>
  <si>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</si>
  <si>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</si>
  <si>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</si>
  <si>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</si>
  <si>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</si>
  <si>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</si>
  <si>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</si>
  <si>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</si>
  <si>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</si>
  <si>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</si>
  <si>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</si>
  <si>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</si>
  <si>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</si>
  <si>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</si>
  <si>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</si>
  <si>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</si>
  <si>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</si>
  <si>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</si>
  <si>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</si>
  <si>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</si>
  <si>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</si>
  <si>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</si>
  <si>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</si>
  <si>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</si>
  <si>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</si>
  <si>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</si>
  <si>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</si>
  <si>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</si>
  <si>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</si>
  <si>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</si>
  <si>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</si>
  <si>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</si>
  <si>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</si>
  <si>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</si>
  <si>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</si>
  <si>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</si>
  <si>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</si>
  <si>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</si>
  <si>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</si>
  <si>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</si>
  <si>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</si>
  <si>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</si>
  <si>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</si>
  <si>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</si>
  <si>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</si>
  <si>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</si>
  <si>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</si>
  <si>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</si>
  <si>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</si>
  <si>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</si>
  <si>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</si>
  <si>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</si>
  <si>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</si>
  <si>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</si>
  <si>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</si>
  <si>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</si>
  <si>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</si>
  <si>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</si>
  <si>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</si>
  <si>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</si>
  <si>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</si>
  <si>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</si>
  <si>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</si>
  <si>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</si>
  <si>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</si>
  <si>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</si>
  <si>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</si>
  <si>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</si>
  <si>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</si>
  <si>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</si>
  <si>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</si>
  <si>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</si>
  <si>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</si>
  <si>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</si>
  <si>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</si>
  <si>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</si>
  <si>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</si>
  <si>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</si>
  <si>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</si>
  <si>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</si>
  <si>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</si>
  <si>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</si>
  <si>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</si>
  <si>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</si>
  <si>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</si>
  <si>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大網白里市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</si>
  <si>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</si>
  <si>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</si>
  <si>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</si>
  <si>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</si>
  <si>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</si>
  <si>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</si>
  <si>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</si>
  <si>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</si>
  <si>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</si>
  <si>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</si>
  <si>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</si>
  <si>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</si>
  <si>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</si>
  <si>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</si>
  <si>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</si>
  <si>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令和4年度に使用料の改定を行ったが、依然として経費回収率が100%を下回り、使用料収入の不足分を一般会計繰入金に依存している状況となっている。
　今後の下水道事業の財政収支は、人口減少に伴う使用料収入の減少と、人件費及び物価の高騰や根幹的施設の老朽化による経費の増大が見込まれることから、安定した経営を持続するために定期的な使用料の改定による収入の確保及び下水道施設の統廃合による支出の抑制などの課題に取り組んでいく。</t>
    <rPh sb="106" eb="109">
      <t>ジンケンヒ</t>
    </rPh>
    <rPh sb="109" eb="110">
      <t>オヨ</t>
    </rPh>
    <rPh sb="111" eb="113">
      <t>ブッカ</t>
    </rPh>
    <rPh sb="114" eb="116">
      <t>コウトウ</t>
    </rPh>
    <rPh sb="159" eb="162">
      <t>テイキテキ</t>
    </rPh>
    <rPh sb="167" eb="169">
      <t>カイテイ</t>
    </rPh>
    <phoneticPr fontId="4"/>
  </si>
  <si>
    <t xml:space="preserve"> 本市の農業集落排水事業は、令和2年度に地方公営企業法を適用して、公営企業会計に移行し、令和4年度に使用料の改定を行った。
①　経常収支比率は、使用料改定以降、数値が上昇し類似団体平均値を上回っている。
②　累積欠損金は生じていない。
③　流動比率は、類似団体の平均値を下回り50%ほどに留まっている。なお、次年度予算において償還財源の計上を行っているため、短期的な債務に対する支払能力は確保している。
④　企業債残高は、事業開始より時間が経過し償還が進んでいる。また、令和5年度より一般会計からの繰入金の割合を見直したため、令和4年度に比較し企業債残高の割合が増加し、類似団体の平均値より高い値となった。
⑤⑥　汚水処理原価は、経費の削減により類似団体と比較し50円程低い値まで減少した。また、経費回収率は使用料の改定以降、類似団体平均値を上回っており、改善している傾向にある。今後も適正な使用料収入の確保と経費の削減を図っていく。
⑦⑧　施設利用率は類似団体の平均値と同じ値だが、緩やかな減少傾向にある。水洗化率は類似団体平均値を上回っているが、今後、人口減少により、使用者や、処理水量の大幅な増加が見込めないことから、公共下水道への統合について検討を進めていく。
</t>
    <rPh sb="77" eb="79">
      <t>イコウ</t>
    </rPh>
    <rPh sb="120" eb="124">
      <t>リュウドウヒリツ</t>
    </rPh>
    <rPh sb="135" eb="137">
      <t>シタマワ</t>
    </rPh>
    <rPh sb="144" eb="145">
      <t>トド</t>
    </rPh>
    <rPh sb="204" eb="207">
      <t>キギョウサイ</t>
    </rPh>
    <rPh sb="207" eb="209">
      <t>ザンダカ</t>
    </rPh>
    <rPh sb="211" eb="213">
      <t>ジギョウ</t>
    </rPh>
    <rPh sb="213" eb="215">
      <t>カイシ</t>
    </rPh>
    <rPh sb="217" eb="219">
      <t>ジカン</t>
    </rPh>
    <rPh sb="220" eb="222">
      <t>ケイカ</t>
    </rPh>
    <rPh sb="223" eb="225">
      <t>ショウカン</t>
    </rPh>
    <rPh sb="226" eb="227">
      <t>スス</t>
    </rPh>
    <rPh sb="242" eb="244">
      <t>イッパン</t>
    </rPh>
    <rPh sb="244" eb="246">
      <t>カイケイ</t>
    </rPh>
    <rPh sb="249" eb="252">
      <t>クリイレキン</t>
    </rPh>
    <rPh sb="253" eb="255">
      <t>ワリアイ</t>
    </rPh>
    <rPh sb="256" eb="258">
      <t>ミナオ</t>
    </rPh>
    <rPh sb="269" eb="271">
      <t>ヒカク</t>
    </rPh>
    <rPh sb="272" eb="275">
      <t>キギョウサイ</t>
    </rPh>
    <rPh sb="275" eb="277">
      <t>ザンダカ</t>
    </rPh>
    <rPh sb="278" eb="280">
      <t>ワリアイ</t>
    </rPh>
    <rPh sb="281" eb="283">
      <t>ゾウカ</t>
    </rPh>
    <rPh sb="285" eb="287">
      <t>ルイジ</t>
    </rPh>
    <rPh sb="287" eb="289">
      <t>ダンタイ</t>
    </rPh>
    <rPh sb="290" eb="293">
      <t>ヘイキンチ</t>
    </rPh>
    <rPh sb="295" eb="296">
      <t>タカ</t>
    </rPh>
    <rPh sb="297" eb="298">
      <t>アタイ</t>
    </rPh>
    <rPh sb="315" eb="317">
      <t>ケイヒ</t>
    </rPh>
    <rPh sb="318" eb="320">
      <t>サクゲン</t>
    </rPh>
    <rPh sb="328" eb="330">
      <t>ヒカク</t>
    </rPh>
    <rPh sb="333" eb="334">
      <t>エン</t>
    </rPh>
    <rPh sb="334" eb="335">
      <t>ホド</t>
    </rPh>
    <rPh sb="335" eb="336">
      <t>ヒク</t>
    </rPh>
    <rPh sb="337" eb="338">
      <t>アタイ</t>
    </rPh>
    <rPh sb="340" eb="342">
      <t>ゲンショウ</t>
    </rPh>
    <rPh sb="360" eb="362">
      <t>イコウ</t>
    </rPh>
    <rPh sb="384" eb="386">
      <t>ケイコウ</t>
    </rPh>
    <rPh sb="442" eb="443">
      <t>ユル</t>
    </rPh>
    <rPh sb="446" eb="448">
      <t>ゲンショウ</t>
    </rPh>
    <rPh sb="448" eb="450">
      <t>ケイコウ</t>
    </rPh>
    <phoneticPr fontId="4"/>
  </si>
  <si>
    <t xml:space="preserve">①　法定耐用年数に近い資産が少ない状況であるため、類似団体の平均値よりも低い水準となっている。
②③　管渠は建設してから50年を経過していないことから、老朽化率は0%となっている。しかしながら、供用開始から20年を経過しているため、将来的・安定的な事業運営を見据え、公共下水道への統合について方針を整理し、効率的かつ持続可能な事業運営に向けた対応を進めている。
</t>
    <rPh sb="116" eb="119">
      <t>ショウライテキ</t>
    </rPh>
    <rPh sb="120" eb="123">
      <t>アンテイテキ</t>
    </rPh>
    <rPh sb="124" eb="128">
      <t>ジギョウウンエイ</t>
    </rPh>
    <rPh sb="129" eb="131">
      <t>ミス</t>
    </rPh>
    <rPh sb="133" eb="138">
      <t>コウキョウゲスイドウ</t>
    </rPh>
    <rPh sb="140" eb="142">
      <t>トウゴウ</t>
    </rPh>
    <rPh sb="146" eb="148">
      <t>ホウシン</t>
    </rPh>
    <rPh sb="149" eb="151">
      <t>セイリ</t>
    </rPh>
    <rPh sb="153" eb="156">
      <t>コウリツテキ</t>
    </rPh>
    <rPh sb="158" eb="162">
      <t>ジゾクカノウ</t>
    </rPh>
    <rPh sb="163" eb="167">
      <t>ジギョウウンエイ</t>
    </rPh>
    <rPh sb="168" eb="169">
      <t>ム</t>
    </rPh>
    <rPh sb="171" eb="173">
      <t>タイオウ</t>
    </rPh>
    <rPh sb="174" eb="17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</si>
</sst>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82-46A9-BD37-9E91C72D87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F82-46A9-BD37-9E91C72D87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51.47</c:v>
                </c:pt>
                <c:pt idx="1">
                  <c:v>50.86</c:v>
                </c:pt>
                <c:pt idx="2">
                  <c:v>48.77</c:v>
                </c:pt>
                <c:pt idx="3">
                  <c:v>47.42</c:v>
                </c:pt>
                <c:pt idx="4">
                  <c:v>46.81</c:v>
                </c:pt>
              </c:numCache>
            </c:numRef>
          </c:val>
          <c:extLst>
            <c:ext xmlns:c16="http://schemas.microsoft.com/office/drawing/2014/chart" uri="{C3380CC4-5D6E-409C-BE32-E72D297353CC}">
              <c16:uniqueId val="{00000000-A898-408B-BD19-47E9EFAD91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898-408B-BD19-47E9EFAD91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86.12</c:v>
                </c:pt>
                <c:pt idx="1">
                  <c:v>86.42</c:v>
                </c:pt>
                <c:pt idx="2">
                  <c:v>86.82</c:v>
                </c:pt>
                <c:pt idx="3">
                  <c:v>87.28</c:v>
                </c:pt>
                <c:pt idx="4">
                  <c:v>86.22</c:v>
                </c:pt>
              </c:numCache>
            </c:numRef>
          </c:val>
          <c:extLst>
            <c:ext xmlns:c16="http://schemas.microsoft.com/office/drawing/2014/chart" uri="{C3380CC4-5D6E-409C-BE32-E72D297353CC}">
              <c16:uniqueId val="{00000000-D6A8-4C44-823E-5DBC85924C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6A8-4C44-823E-5DBC85924C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106.62</c:v>
                </c:pt>
                <c:pt idx="1">
                  <c:v>111.24</c:v>
                </c:pt>
                <c:pt idx="2">
                  <c:v>114.28</c:v>
                </c:pt>
                <c:pt idx="3">
                  <c:v>118.97</c:v>
                </c:pt>
                <c:pt idx="4">
                  <c:v>117.3</c:v>
                </c:pt>
              </c:numCache>
            </c:numRef>
          </c:val>
          <c:extLst>
            <c:ext xmlns:c16="http://schemas.microsoft.com/office/drawing/2014/chart" uri="{C3380CC4-5D6E-409C-BE32-E72D297353CC}">
              <c16:uniqueId val="{00000000-49D0-41FE-ADDB-9EC9673A28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9D0-41FE-ADDB-9EC9673A28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3.81</c:v>
                </c:pt>
                <c:pt idx="1">
                  <c:v>7.6</c:v>
                </c:pt>
                <c:pt idx="2">
                  <c:v>10.7</c:v>
                </c:pt>
                <c:pt idx="3">
                  <c:v>13.69</c:v>
                </c:pt>
                <c:pt idx="4">
                  <c:v>16.68</c:v>
                </c:pt>
              </c:numCache>
            </c:numRef>
          </c:val>
          <c:extLst>
            <c:ext xmlns:c16="http://schemas.microsoft.com/office/drawing/2014/chart" uri="{C3380CC4-5D6E-409C-BE32-E72D297353CC}">
              <c16:uniqueId val="{00000000-E95B-48DB-BC09-E4A86EF11D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95B-48DB-BC09-E4A86EF11D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69-430E-B7E5-E4C7669FDB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469-430E-B7E5-E4C7669FDB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5A-4F73-BC3A-6A9622D359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25A-4F73-BC3A-6A9622D359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13.79</c:v>
                </c:pt>
                <c:pt idx="1">
                  <c:v>20.3</c:v>
                </c:pt>
                <c:pt idx="2">
                  <c:v>38</c:v>
                </c:pt>
                <c:pt idx="3">
                  <c:v>53.26</c:v>
                </c:pt>
                <c:pt idx="4">
                  <c:v>49.63</c:v>
                </c:pt>
              </c:numCache>
            </c:numRef>
          </c:val>
          <c:extLst>
            <c:ext xmlns:c16="http://schemas.microsoft.com/office/drawing/2014/chart" uri="{C3380CC4-5D6E-409C-BE32-E72D297353CC}">
              <c16:uniqueId val="{00000000-D2FF-4467-BAB8-336950FDA1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2FF-4467-BAB8-336950FDA1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1163.24</c:v>
                </c:pt>
                <c:pt idx="2">
                  <c:v>993.31</c:v>
                </c:pt>
                <c:pt idx="3">
                  <c:v>2058.7199999999998</c:v>
                </c:pt>
                <c:pt idx="4">
                  <c:v>1961.13</c:v>
                </c:pt>
              </c:numCache>
            </c:numRef>
          </c:val>
          <c:extLst>
            <c:ext xmlns:c16="http://schemas.microsoft.com/office/drawing/2014/chart" uri="{C3380CC4-5D6E-409C-BE32-E72D297353CC}">
              <c16:uniqueId val="{00000000-F6A5-493A-83D7-F931DD8480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6A5-493A-83D7-F931DD8480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76.599999999999994</c:v>
                </c:pt>
                <c:pt idx="1">
                  <c:v>49.17</c:v>
                </c:pt>
                <c:pt idx="2">
                  <c:v>59.14</c:v>
                </c:pt>
                <c:pt idx="3">
                  <c:v>63.65</c:v>
                </c:pt>
                <c:pt idx="4">
                  <c:v>72.44</c:v>
                </c:pt>
              </c:numCache>
            </c:numRef>
          </c:val>
          <c:extLst>
            <c:ext xmlns:c16="http://schemas.microsoft.com/office/drawing/2014/chart" uri="{C3380CC4-5D6E-409C-BE32-E72D297353CC}">
              <c16:uniqueId val="{00000000-10CD-4BDF-9A6D-A3CF32578A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0CD-4BDF-9A6D-A3CF32578A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215.79</c:v>
                </c:pt>
                <c:pt idx="1">
                  <c:v>336.66</c:v>
                </c:pt>
                <c:pt idx="2">
                  <c:v>322.57</c:v>
                </c:pt>
                <c:pt idx="3">
                  <c:v>305.45999999999998</c:v>
                </c:pt>
                <c:pt idx="4">
                  <c:v>270.37</c:v>
                </c:pt>
              </c:numCache>
            </c:numRef>
          </c:val>
          <c:extLst>
            <c:ext xmlns:c16="http://schemas.microsoft.com/office/drawing/2014/chart" uri="{C3380CC4-5D6E-409C-BE32-E72D297353CC}">
              <c16:uniqueId val="{00000000-B29C-4520-AB8B-6C42373E9E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29C-4520-AB8B-6C42373E9E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大網白里市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47660</v>
      </c>
      <c r="AM8" s="44"/>
      <c r="AN8" s="44"/>
      <c r="AO8" s="44"/>
      <c r="AP8" s="44"/>
      <c r="AQ8" s="44"/>
      <c r="AR8" s="44"/>
      <c r="AS8" s="44"/>
      <c r="AT8" s="45">
        <f>データ!T6</f>
        <v>58.08</v>
      </c>
      <c r="AU8" s="45"/>
      <c r="AV8" s="45"/>
      <c r="AW8" s="45"/>
      <c r="AX8" s="45"/>
      <c r="AY8" s="45"/>
      <c r="AZ8" s="45"/>
      <c r="BA8" s="45"/>
      <c r="BB8" s="45">
        <f>データ!U6</f>
        <v>820.59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77.239999999999995</v>
      </c>
      <c r="J10" s="45"/>
      <c r="K10" s="45"/>
      <c r="L10" s="45"/>
      <c r="M10" s="45"/>
      <c r="N10" s="45"/>
      <c r="O10" s="45"/>
      <c r="P10" s="45">
        <f>データ!P6</f>
        <v>3.65</v>
      </c>
      <c r="Q10" s="45"/>
      <c r="R10" s="45"/>
      <c r="S10" s="45"/>
      <c r="T10" s="45"/>
      <c r="U10" s="45"/>
      <c r="V10" s="45"/>
      <c r="W10" s="45">
        <f>データ!Q6</f>
        <v>92.42</v>
      </c>
      <c r="X10" s="45"/>
      <c r="Y10" s="45"/>
      <c r="Z10" s="45"/>
      <c r="AA10" s="45"/>
      <c r="AB10" s="45"/>
      <c r="AC10" s="45"/>
      <c r="AD10" s="44">
        <f>データ!R6</f>
        <v>3630</v>
      </c>
      <c r="AE10" s="44"/>
      <c r="AF10" s="44"/>
      <c r="AG10" s="44"/>
      <c r="AH10" s="44"/>
      <c r="AI10" s="44"/>
      <c r="AJ10" s="44"/>
      <c r="AK10" s="2"/>
      <c r="AL10" s="44">
        <f>データ!V6</f>
        <v>1735</v>
      </c>
      <c r="AM10" s="44"/>
      <c r="AN10" s="44"/>
      <c r="AO10" s="44"/>
      <c r="AP10" s="44"/>
      <c r="AQ10" s="44"/>
      <c r="AR10" s="44"/>
      <c r="AS10" s="44"/>
      <c r="AT10" s="45">
        <f>データ!W6</f>
        <v>0.67</v>
      </c>
      <c r="AU10" s="45"/>
      <c r="AV10" s="45"/>
      <c r="AW10" s="45"/>
      <c r="AX10" s="45"/>
      <c r="AY10" s="45"/>
      <c r="AZ10" s="45"/>
      <c r="BA10" s="45"/>
      <c r="BB10" s="45">
        <f>データ!X6</f>
        <v>2589.5500000000002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oCYsUZ3doT96o/iAj4n4mkNyk3qY8WQtojOFqfMHD4PKoQTlK+X6tKklqoVpT6+JvflY0YQsQmX1yUJ/8AAbg==" saltValue="YNcyOFinWHU5H9gjj8M3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122394</v>
      </c>
      <c r="D6" s="19">
        <f t="shared" si="3"/>
        <v>46</v>
      </c>
      <c r="E6" s="19">
        <f t="shared" si="3"/>
        <v>17</v>
      </c>
      <c r="F6" s="19">
        <f t="shared" si="3"/>
        <v>5</v>
      </c>
      <c r="G6" s="19">
        <f t="shared" si="3"/>
        <v>0</v>
      </c>
      <c r="H6" s="19" t="str">
        <f t="shared" si="3"/>
        <v>千葉県　大網白里市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77.239999999999995</v>
      </c>
      <c r="P6" s="20">
        <f t="shared" si="3"/>
        <v>3.65</v>
      </c>
      <c r="Q6" s="20">
        <f t="shared" si="3"/>
        <v>92.42</v>
      </c>
      <c r="R6" s="20">
        <f t="shared" si="3"/>
        <v>3630</v>
      </c>
      <c r="S6" s="20">
        <f t="shared" si="3"/>
        <v>47660</v>
      </c>
      <c r="T6" s="20">
        <f t="shared" si="3"/>
        <v>58.08</v>
      </c>
      <c r="U6" s="20">
        <f t="shared" si="3"/>
        <v>820.59</v>
      </c>
      <c r="V6" s="20">
        <f t="shared" si="3"/>
        <v>1735</v>
      </c>
      <c r="W6" s="20">
        <f t="shared" si="3"/>
        <v>0.67</v>
      </c>
      <c r="X6" s="20">
        <f t="shared" si="3"/>
        <v>2589.5500000000002</v>
      </c>
      <c r="Y6" s="21">
        <f>IF(Y7="",NA(),Y7)</f>
        <v>106.62</v>
      </c>
      <c r="Z6" s="21">
        <f t="shared" ref="Z6:AH6" si="4">IF(Z7="",NA(),Z7)</f>
        <v>111.24</v>
      </c>
      <c r="AA6" s="21">
        <f t="shared" si="4"/>
        <v>114.28</v>
      </c>
      <c r="AB6" s="21">
        <f t="shared" si="4"/>
        <v>118.97</v>
      </c>
      <c r="AC6" s="21">
        <f t="shared" si="4"/>
        <v>117.3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13.79</v>
      </c>
      <c r="AV6" s="21">
        <f t="shared" ref="AV6:BD6" si="6">IF(AV7="",NA(),AV7)</f>
        <v>20.3</v>
      </c>
      <c r="AW6" s="21">
        <f t="shared" si="6"/>
        <v>38</v>
      </c>
      <c r="AX6" s="21">
        <f t="shared" si="6"/>
        <v>53.26</v>
      </c>
      <c r="AY6" s="21">
        <f t="shared" si="6"/>
        <v>49.63</v>
      </c>
      <c r="AZ6" s="21">
        <f t="shared" si="6"/>
        <v>29.13</v>
      </c>
      <c r="BA6" s="21">
        <f t="shared" si="6"/>
        <v>35.69</v>
      </c>
      <c r="BB6" s="21">
        <f t="shared" si="6"/>
        <v>38.4</v>
      </c>
      <c r="BC6" s="21">
        <f t="shared" si="6"/>
        <v>44.04</v>
      </c>
      <c r="BD6" s="21">
        <f t="shared" si="6"/>
        <v>58.25</v>
      </c>
      <c r="BE6" s="20" t="str">
        <f>IF(BE7="","",IF(BE7="-","【-】","【"&amp;SUBSTITUTE(TEXT(BE7,"#,##0.00"),"-","△")&amp;"】"))</f>
        <v>【47.19】</v>
      </c>
      <c r="BF6" s="20">
        <f>IF(BF7="",NA(),BF7)</f>
        <v>0</v>
      </c>
      <c r="BG6" s="21">
        <f t="shared" ref="BG6:BO6" si="7">IF(BG7="",NA(),BG7)</f>
        <v>1163.24</v>
      </c>
      <c r="BH6" s="21">
        <f t="shared" si="7"/>
        <v>993.31</v>
      </c>
      <c r="BI6" s="21">
        <f t="shared" si="7"/>
        <v>2058.7199999999998</v>
      </c>
      <c r="BJ6" s="21">
        <f t="shared" si="7"/>
        <v>1961.13</v>
      </c>
      <c r="BK6" s="21">
        <f t="shared" si="7"/>
        <v>867.83</v>
      </c>
      <c r="BL6" s="21">
        <f t="shared" si="7"/>
        <v>791.76</v>
      </c>
      <c r="BM6" s="21">
        <f t="shared" si="7"/>
        <v>900.82</v>
      </c>
      <c r="BN6" s="21">
        <f t="shared" si="7"/>
        <v>839.21</v>
      </c>
      <c r="BO6" s="21">
        <f t="shared" si="7"/>
        <v>791.46</v>
      </c>
      <c r="BP6" s="20" t="str">
        <f>IF(BP7="","",IF(BP7="-","【-】","【"&amp;SUBSTITUTE(TEXT(BP7,"#,##0.00"),"-","△")&amp;"】"))</f>
        <v>【798.10】</v>
      </c>
      <c r="BQ6" s="21">
        <f>IF(BQ7="",NA(),BQ7)</f>
        <v>76.599999999999994</v>
      </c>
      <c r="BR6" s="21">
        <f t="shared" ref="BR6:BZ6" si="8">IF(BR7="",NA(),BR7)</f>
        <v>49.17</v>
      </c>
      <c r="BS6" s="21">
        <f t="shared" si="8"/>
        <v>59.14</v>
      </c>
      <c r="BT6" s="21">
        <f t="shared" si="8"/>
        <v>63.65</v>
      </c>
      <c r="BU6" s="21">
        <f t="shared" si="8"/>
        <v>72.44</v>
      </c>
      <c r="BV6" s="21">
        <f t="shared" si="8"/>
        <v>57.08</v>
      </c>
      <c r="BW6" s="21">
        <f t="shared" si="8"/>
        <v>56.26</v>
      </c>
      <c r="BX6" s="21">
        <f t="shared" si="8"/>
        <v>52.94</v>
      </c>
      <c r="BY6" s="21">
        <f t="shared" si="8"/>
        <v>52.05</v>
      </c>
      <c r="BZ6" s="21">
        <f t="shared" si="8"/>
        <v>47.96</v>
      </c>
      <c r="CA6" s="20" t="str">
        <f>IF(CA7="","",IF(CA7="-","【-】","【"&amp;SUBSTITUTE(TEXT(CA7,"#,##0.00"),"-","△")&amp;"】"))</f>
        <v>【54.51】</v>
      </c>
      <c r="CB6" s="21">
        <f>IF(CB7="",NA(),CB7)</f>
        <v>215.79</v>
      </c>
      <c r="CC6" s="21">
        <f t="shared" ref="CC6:CK6" si="9">IF(CC7="",NA(),CC7)</f>
        <v>336.66</v>
      </c>
      <c r="CD6" s="21">
        <f t="shared" si="9"/>
        <v>322.57</v>
      </c>
      <c r="CE6" s="21">
        <f t="shared" si="9"/>
        <v>305.45999999999998</v>
      </c>
      <c r="CF6" s="21">
        <f t="shared" si="9"/>
        <v>270.37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51.47</v>
      </c>
      <c r="CN6" s="21">
        <f t="shared" ref="CN6:CV6" si="10">IF(CN7="",NA(),CN7)</f>
        <v>50.86</v>
      </c>
      <c r="CO6" s="21">
        <f t="shared" si="10"/>
        <v>48.77</v>
      </c>
      <c r="CP6" s="21">
        <f t="shared" si="10"/>
        <v>47.42</v>
      </c>
      <c r="CQ6" s="21">
        <f t="shared" si="10"/>
        <v>46.81</v>
      </c>
      <c r="CR6" s="21">
        <f t="shared" si="10"/>
        <v>54.83</v>
      </c>
      <c r="CS6" s="21">
        <f t="shared" si="10"/>
        <v>66.53</v>
      </c>
      <c r="CT6" s="21">
        <f t="shared" si="10"/>
        <v>52.35</v>
      </c>
      <c r="CU6" s="21">
        <f t="shared" si="10"/>
        <v>46.25</v>
      </c>
      <c r="CV6" s="21">
        <f t="shared" si="10"/>
        <v>45.32</v>
      </c>
      <c r="CW6" s="20" t="str">
        <f>IF(CW7="","",IF(CW7="-","【-】","【"&amp;SUBSTITUTE(TEXT(CW7,"#,##0.00"),"-","△")&amp;"】"))</f>
        <v>【49.92】</v>
      </c>
      <c r="CX6" s="21">
        <f>IF(CX7="",NA(),CX7)</f>
        <v>86.12</v>
      </c>
      <c r="CY6" s="21">
        <f t="shared" ref="CY6:DG6" si="11">IF(CY7="",NA(),CY7)</f>
        <v>86.42</v>
      </c>
      <c r="CZ6" s="21">
        <f t="shared" si="11"/>
        <v>86.82</v>
      </c>
      <c r="DA6" s="21">
        <f t="shared" si="11"/>
        <v>87.28</v>
      </c>
      <c r="DB6" s="21">
        <f t="shared" si="11"/>
        <v>86.22</v>
      </c>
      <c r="DC6" s="21">
        <f t="shared" si="11"/>
        <v>84.7</v>
      </c>
      <c r="DD6" s="21">
        <f t="shared" si="11"/>
        <v>84.67</v>
      </c>
      <c r="DE6" s="21">
        <f t="shared" si="11"/>
        <v>84.39</v>
      </c>
      <c r="DF6" s="21">
        <f t="shared" si="11"/>
        <v>83.96</v>
      </c>
      <c r="DG6" s="21">
        <f t="shared" si="11"/>
        <v>83.54</v>
      </c>
      <c r="DH6" s="20" t="str">
        <f>IF(DH7="","",IF(DH7="-","【-】","【"&amp;SUBSTITUTE(TEXT(DH7,"#,##0.00"),"-","△")&amp;"】"))</f>
        <v>【87.80】</v>
      </c>
      <c r="DI6" s="21">
        <f>IF(DI7="",NA(),DI7)</f>
        <v>3.81</v>
      </c>
      <c r="DJ6" s="21">
        <f t="shared" ref="DJ6:DR6" si="12">IF(DJ7="",NA(),DJ7)</f>
        <v>7.6</v>
      </c>
      <c r="DK6" s="21">
        <f t="shared" si="12"/>
        <v>10.7</v>
      </c>
      <c r="DL6" s="21">
        <f t="shared" si="12"/>
        <v>13.69</v>
      </c>
      <c r="DM6" s="21">
        <f t="shared" si="12"/>
        <v>16.68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122394</v>
      </c>
      <c r="D7" s="23">
        <v>46</v>
      </c>
      <c r="E7" s="23">
        <v>17</v>
      </c>
      <c r="F7" s="23">
        <v>5</v>
      </c>
      <c r="G7" s="23">
        <v>0</v>
      </c>
      <c r="H7" s="23" t="s">
        <v>96</v>
      </c>
      <c r="I7" s="23" t="s">
        <v>97</v>
      </c>
      <c r="J7" s="23" t="s">
        <v>98</v>
      </c>
      <c r="K7" s="23" t="s">
        <v>99</v>
      </c>
      <c r="L7" s="23" t="s">
        <v>100</v>
      </c>
      <c r="M7" s="23" t="s">
        <v>101</v>
      </c>
      <c r="N7" s="24" t="s">
        <v>102</v>
      </c>
      <c r="O7" s="24">
        <v>77.239999999999995</v>
      </c>
      <c r="P7" s="24">
        <v>3.65</v>
      </c>
      <c r="Q7" s="24">
        <v>92.42</v>
      </c>
      <c r="R7" s="24">
        <v>3630</v>
      </c>
      <c r="S7" s="24">
        <v>47660</v>
      </c>
      <c r="T7" s="24">
        <v>58.08</v>
      </c>
      <c r="U7" s="24">
        <v>820.59</v>
      </c>
      <c r="V7" s="24">
        <v>1735</v>
      </c>
      <c r="W7" s="24">
        <v>0.67</v>
      </c>
      <c r="X7" s="24">
        <v>2589.5500000000002</v>
      </c>
      <c r="Y7" s="24">
        <v>106.62</v>
      </c>
      <c r="Z7" s="24">
        <v>111.24</v>
      </c>
      <c r="AA7" s="24">
        <v>114.28</v>
      </c>
      <c r="AB7" s="24">
        <v>118.97</v>
      </c>
      <c r="AC7" s="24">
        <v>117.3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13.79</v>
      </c>
      <c r="AV7" s="24">
        <v>20.3</v>
      </c>
      <c r="AW7" s="24">
        <v>38</v>
      </c>
      <c r="AX7" s="24">
        <v>53.26</v>
      </c>
      <c r="AY7" s="24">
        <v>49.63</v>
      </c>
      <c r="AZ7" s="24">
        <v>29.13</v>
      </c>
      <c r="BA7" s="24">
        <v>35.69</v>
      </c>
      <c r="BB7" s="24">
        <v>38.4</v>
      </c>
      <c r="BC7" s="24">
        <v>44.04</v>
      </c>
      <c r="BD7" s="24">
        <v>58.25</v>
      </c>
      <c r="BE7" s="24">
        <v>47.19</v>
      </c>
      <c r="BF7" s="24">
        <v>0</v>
      </c>
      <c r="BG7" s="24">
        <v>1163.24</v>
      </c>
      <c r="BH7" s="24">
        <v>993.31</v>
      </c>
      <c r="BI7" s="24">
        <v>2058.7199999999998</v>
      </c>
      <c r="BJ7" s="24">
        <v>1961.13</v>
      </c>
      <c r="BK7" s="24">
        <v>867.83</v>
      </c>
      <c r="BL7" s="24">
        <v>791.76</v>
      </c>
      <c r="BM7" s="24">
        <v>900.82</v>
      </c>
      <c r="BN7" s="24">
        <v>839.21</v>
      </c>
      <c r="BO7" s="24">
        <v>791.46</v>
      </c>
      <c r="BP7" s="24">
        <v>798.1</v>
      </c>
      <c r="BQ7" s="24">
        <v>76.599999999999994</v>
      </c>
      <c r="BR7" s="24">
        <v>49.17</v>
      </c>
      <c r="BS7" s="24">
        <v>59.14</v>
      </c>
      <c r="BT7" s="24">
        <v>63.65</v>
      </c>
      <c r="BU7" s="24">
        <v>72.44</v>
      </c>
      <c r="BV7" s="24">
        <v>57.08</v>
      </c>
      <c r="BW7" s="24">
        <v>56.26</v>
      </c>
      <c r="BX7" s="24">
        <v>52.94</v>
      </c>
      <c r="BY7" s="24">
        <v>52.05</v>
      </c>
      <c r="BZ7" s="24">
        <v>47.96</v>
      </c>
      <c r="CA7" s="24">
        <v>54.51</v>
      </c>
      <c r="CB7" s="24">
        <v>215.79</v>
      </c>
      <c r="CC7" s="24">
        <v>336.66</v>
      </c>
      <c r="CD7" s="24">
        <v>322.57</v>
      </c>
      <c r="CE7" s="24">
        <v>305.45999999999998</v>
      </c>
      <c r="CF7" s="24">
        <v>270.37</v>
      </c>
      <c r="CG7" s="24">
        <v>274.99</v>
      </c>
      <c r="CH7" s="24">
        <v>282.08999999999997</v>
      </c>
      <c r="CI7" s="24">
        <v>303.27999999999997</v>
      </c>
      <c r="CJ7" s="24">
        <v>301.86</v>
      </c>
      <c r="CK7" s="24">
        <v>325.85000000000002</v>
      </c>
      <c r="CL7" s="24">
        <v>286.33</v>
      </c>
      <c r="CM7" s="24">
        <v>51.47</v>
      </c>
      <c r="CN7" s="24">
        <v>50.86</v>
      </c>
      <c r="CO7" s="24">
        <v>48.77</v>
      </c>
      <c r="CP7" s="24">
        <v>47.42</v>
      </c>
      <c r="CQ7" s="24">
        <v>46.81</v>
      </c>
      <c r="CR7" s="24">
        <v>54.83</v>
      </c>
      <c r="CS7" s="24">
        <v>66.53</v>
      </c>
      <c r="CT7" s="24">
        <v>52.35</v>
      </c>
      <c r="CU7" s="24">
        <v>46.25</v>
      </c>
      <c r="CV7" s="24">
        <v>45.32</v>
      </c>
      <c r="CW7" s="24">
        <v>49.92</v>
      </c>
      <c r="CX7" s="24">
        <v>86.12</v>
      </c>
      <c r="CY7" s="24">
        <v>86.42</v>
      </c>
      <c r="CZ7" s="24">
        <v>86.82</v>
      </c>
      <c r="DA7" s="24">
        <v>87.28</v>
      </c>
      <c r="DB7" s="24">
        <v>86.22</v>
      </c>
      <c r="DC7" s="24">
        <v>84.7</v>
      </c>
      <c r="DD7" s="24">
        <v>84.67</v>
      </c>
      <c r="DE7" s="24">
        <v>84.39</v>
      </c>
      <c r="DF7" s="24">
        <v>83.96</v>
      </c>
      <c r="DG7" s="24">
        <v>83.54</v>
      </c>
      <c r="DH7" s="24">
        <v>87.8</v>
      </c>
      <c r="DI7" s="24">
        <v>3.81</v>
      </c>
      <c r="DJ7" s="24">
        <v>7.6</v>
      </c>
      <c r="DK7" s="24">
        <v>10.7</v>
      </c>
      <c r="DL7" s="24">
        <v>13.69</v>
      </c>
      <c r="DM7" s="24">
        <v>16.68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宮田 洋介</cp:lastModifiedBy>
  <cp:lastPrinted>2026-01-22T01:52:04Z</cp:lastPrinted>
  <dcterms:created xsi:type="dcterms:W3CDTF">2025-12-23T06:18:46Z</dcterms:created>
  <dcterms:modified xsi:type="dcterms:W3CDTF">2026-01-22T01:53:40Z</dcterms:modified>
  <cp:category/>
</cp:coreProperties>
</file>