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01288\Desktop\"/>
    </mc:Choice>
  </mc:AlternateContent>
  <xr:revisionPtr revIDLastSave="0" documentId="13_ncr:1_{C4A24FFD-F3D9-4E3A-B620-B89599A3E7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カレンダー" sheetId="1" r:id="rId1"/>
    <sheet name="祝日リスト" sheetId="8" r:id="rId2"/>
    <sheet name="区分１" sheetId="2" state="hidden" r:id="rId3"/>
    <sheet name="区分２" sheetId="4" state="hidden" r:id="rId4"/>
    <sheet name="区分３" sheetId="5" state="hidden" r:id="rId5"/>
    <sheet name="区分４" sheetId="6" state="hidden" r:id="rId6"/>
    <sheet name="区分５" sheetId="7" state="hidden" r:id="rId7"/>
    <sheet name="年・月・区分リスト" sheetId="3" state="hidden" r:id="rId8"/>
  </sheets>
  <definedNames>
    <definedName name="_xlnm.Print_Area" localSheetId="0">カレンダー!$A$2:$K$18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D7" i="1"/>
  <c r="L1" i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" i="7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" i="6"/>
  <c r="C2" i="5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" i="4"/>
  <c r="F17" i="1"/>
  <c r="F18" i="1" s="1"/>
  <c r="E17" i="1"/>
  <c r="E18" i="1" s="1"/>
  <c r="D17" i="1"/>
  <c r="D18" i="1" s="1"/>
  <c r="C17" i="1"/>
  <c r="C18" i="1" s="1"/>
  <c r="B17" i="1"/>
  <c r="B18" i="1" s="1"/>
  <c r="A17" i="1"/>
  <c r="G15" i="1"/>
  <c r="F15" i="1"/>
  <c r="E15" i="1"/>
  <c r="D15" i="1"/>
  <c r="C15" i="1"/>
  <c r="B15" i="1"/>
  <c r="A15" i="1"/>
  <c r="G13" i="1"/>
  <c r="F13" i="1"/>
  <c r="E13" i="1"/>
  <c r="D13" i="1"/>
  <c r="C13" i="1"/>
  <c r="B13" i="1"/>
  <c r="A13" i="1"/>
  <c r="G11" i="1"/>
  <c r="F11" i="1"/>
  <c r="E11" i="1"/>
  <c r="D11" i="1"/>
  <c r="C11" i="1"/>
  <c r="B11" i="1"/>
  <c r="A11" i="1"/>
  <c r="G9" i="1"/>
  <c r="F9" i="1"/>
  <c r="E9" i="1"/>
  <c r="D9" i="1"/>
  <c r="C9" i="1"/>
  <c r="B9" i="1"/>
  <c r="A9" i="1"/>
  <c r="G7" i="1"/>
  <c r="F7" i="1"/>
  <c r="E7" i="1"/>
  <c r="C7" i="1"/>
  <c r="B7" i="1"/>
  <c r="A7" i="1"/>
  <c r="A8" i="1"/>
  <c r="B8" i="1"/>
  <c r="C8" i="1"/>
  <c r="F16" i="1"/>
  <c r="G16" i="1"/>
  <c r="A18" i="1"/>
  <c r="C10" i="1"/>
  <c r="F12" i="1"/>
  <c r="C14" i="1"/>
  <c r="G14" i="1"/>
  <c r="E14" i="1"/>
  <c r="B14" i="1"/>
  <c r="B16" i="1"/>
  <c r="A14" i="1"/>
  <c r="E10" i="1"/>
  <c r="E8" i="1"/>
  <c r="E12" i="1"/>
  <c r="D10" i="1"/>
  <c r="J10" i="1"/>
  <c r="E16" i="1"/>
  <c r="A10" i="1"/>
  <c r="C16" i="1"/>
  <c r="F14" i="1"/>
  <c r="D8" i="1"/>
  <c r="F8" i="1"/>
  <c r="C12" i="1"/>
  <c r="G12" i="1"/>
  <c r="D14" i="1"/>
  <c r="B12" i="1"/>
  <c r="A12" i="1"/>
  <c r="F10" i="1"/>
  <c r="D12" i="1"/>
  <c r="J8" i="1"/>
  <c r="D16" i="1"/>
  <c r="G10" i="1"/>
  <c r="B10" i="1"/>
  <c r="G8" i="1"/>
  <c r="A16" i="1"/>
</calcChain>
</file>

<file path=xl/sharedStrings.xml><?xml version="1.0" encoding="utf-8"?>
<sst xmlns="http://schemas.openxmlformats.org/spreadsheetml/2006/main" count="1152" uniqueCount="39">
  <si>
    <t>日</t>
    <rPh sb="0" eb="1">
      <t>にち</t>
    </rPh>
    <phoneticPr fontId="1" type="Hiragana"/>
  </si>
  <si>
    <t>ビン・ガラス</t>
  </si>
  <si>
    <t>月</t>
  </si>
  <si>
    <t>木</t>
  </si>
  <si>
    <t>水</t>
  </si>
  <si>
    <t>火</t>
  </si>
  <si>
    <t>金</t>
  </si>
  <si>
    <t>土</t>
  </si>
  <si>
    <t>区分１</t>
    <rPh sb="0" eb="2">
      <t>くぶん</t>
    </rPh>
    <phoneticPr fontId="1" type="Hiragana"/>
  </si>
  <si>
    <t>区分２</t>
    <rPh sb="0" eb="2">
      <t>くぶん</t>
    </rPh>
    <phoneticPr fontId="1" type="Hiragana"/>
  </si>
  <si>
    <t>区分３</t>
    <rPh sb="0" eb="2">
      <t>くぶん</t>
    </rPh>
    <phoneticPr fontId="1" type="Hiragana"/>
  </si>
  <si>
    <t>区分４</t>
    <rPh sb="0" eb="2">
      <t>くぶん</t>
    </rPh>
    <phoneticPr fontId="1" type="Hiragana"/>
  </si>
  <si>
    <t>区分５</t>
    <rPh sb="0" eb="2">
      <t>くぶん</t>
    </rPh>
    <phoneticPr fontId="1" type="Hiragana"/>
  </si>
  <si>
    <t>Subject</t>
  </si>
  <si>
    <t>Start Date</t>
  </si>
  <si>
    <t>可燃</t>
  </si>
  <si>
    <t>蛍光灯</t>
  </si>
  <si>
    <t>ペットボトル</t>
  </si>
  <si>
    <t>可燃
カン</t>
  </si>
  <si>
    <t>可燃
金属類</t>
  </si>
  <si>
    <t>ペットボトル
ビン・ガラス</t>
  </si>
  <si>
    <t>ペットボトル
カン</t>
  </si>
  <si>
    <t>ペットボトル
金属類</t>
  </si>
  <si>
    <t>ペットボトル
ビン・ガラス
蛍光灯</t>
  </si>
  <si>
    <t>可燃
ビン・ガラス</t>
  </si>
  <si>
    <t>可燃
ペットボトル</t>
  </si>
  <si>
    <t>可燃
ペットボトル
ビン・ガラス</t>
  </si>
  <si>
    <t/>
  </si>
  <si>
    <t>カン</t>
  </si>
  <si>
    <t>金属類</t>
  </si>
  <si>
    <t>ビン・ガラス
カン</t>
  </si>
  <si>
    <t>ペットボトル
蛍光灯</t>
  </si>
  <si>
    <t>ペットボトル
電池類</t>
  </si>
  <si>
    <t>電池類</t>
  </si>
  <si>
    <t>ペットボトル
カン
電池類</t>
  </si>
  <si>
    <t>今日の回収 :</t>
    <rPh sb="0" eb="2">
      <t>きょう</t>
    </rPh>
    <rPh sb="3" eb="5">
      <t>かいしゅう</t>
    </rPh>
    <phoneticPr fontId="1" type="Hiragana"/>
  </si>
  <si>
    <t>明日の回収 :</t>
    <rPh sb="0" eb="2">
      <t>あす</t>
    </rPh>
    <rPh sb="3" eb="5">
      <t>かいしゅう</t>
    </rPh>
    <phoneticPr fontId="1" type="Hiragana"/>
  </si>
  <si>
    <r>
      <t>※</t>
    </r>
    <r>
      <rPr>
        <b/>
        <sz val="14"/>
        <color rgb="FFFF0000"/>
        <rFont val="メイリオ"/>
        <family val="3"/>
        <charset val="128"/>
        <scheme val="minor"/>
      </rPr>
      <t>ペットボトル</t>
    </r>
    <r>
      <rPr>
        <sz val="14"/>
        <color theme="1"/>
        <rFont val="メイリオ"/>
        <family val="3"/>
        <charset val="128"/>
        <scheme val="minor"/>
      </rPr>
      <t>の、</t>
    </r>
    <r>
      <rPr>
        <b/>
        <sz val="14"/>
        <color rgb="FFFF0000"/>
        <rFont val="メイリオ"/>
        <family val="3"/>
        <charset val="128"/>
        <scheme val="minor"/>
      </rPr>
      <t>祝日・振替休日の収集は行いません</t>
    </r>
    <r>
      <rPr>
        <sz val="14"/>
        <color theme="1"/>
        <rFont val="メイリオ"/>
        <family val="3"/>
        <charset val="128"/>
        <scheme val="minor"/>
      </rPr>
      <t>のでご注意
ください。</t>
    </r>
    <rPh sb="9" eb="11">
      <t>しゅくじつ</t>
    </rPh>
    <rPh sb="12" eb="14">
      <t>ふりかえ</t>
    </rPh>
    <rPh sb="14" eb="16">
      <t>きゅうじつ</t>
    </rPh>
    <rPh sb="17" eb="19">
      <t>しゅうしゅう</t>
    </rPh>
    <rPh sb="20" eb="21">
      <t>おこな</t>
    </rPh>
    <rPh sb="28" eb="30">
      <t>ちゅうい</t>
    </rPh>
    <phoneticPr fontId="1" type="Hiragana"/>
  </si>
  <si>
    <t>年・月・区分を選択してください</t>
    <rPh sb="0" eb="1">
      <t>ねん</t>
    </rPh>
    <rPh sb="2" eb="3">
      <t>つき</t>
    </rPh>
    <rPh sb="4" eb="6">
      <t>くぶん</t>
    </rPh>
    <rPh sb="7" eb="9">
      <t>せんたく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</si>
</sst>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年&quot;"/>
    <numFmt numFmtId="177" formatCode="General&quot;月&quot;"/>
    <numFmt numFmtId="178" formatCode="d"/>
  </numFmts>
  <fonts count="26">
    <font>
      <sz val="11"/>
      <color theme="1"/>
      <name val="メイリオ"/>
      <family val="3"/>
      <scheme val="minor"/>
    </font>
    <font>
      <sz val="6"/>
      <name val="游ゴシック"/>
      <family val="3"/>
    </font>
    <font>
      <sz val="14"/>
      <color theme="1"/>
      <name val="メイリオ"/>
      <family val="3"/>
      <scheme val="minor"/>
    </font>
    <font>
      <b/>
      <sz val="14"/>
      <color rgb="FFFF0000"/>
      <name val="メイリオ"/>
      <family val="3"/>
      <scheme val="minor"/>
    </font>
    <font>
      <b/>
      <sz val="14"/>
      <color theme="1"/>
      <name val="メイリオ"/>
      <family val="3"/>
      <scheme val="minor"/>
    </font>
    <font>
      <b/>
      <sz val="14"/>
      <color rgb="FF0070C0"/>
      <name val="メイリオ"/>
      <family val="3"/>
      <scheme val="minor"/>
    </font>
    <font>
      <b/>
      <sz val="26"/>
      <color theme="1"/>
      <name val="AR楷書体M"/>
      <family val="4"/>
    </font>
    <font>
      <b/>
      <sz val="16"/>
      <color rgb="FFFF0000"/>
      <name val="メイリオ"/>
      <family val="3"/>
      <scheme val="minor"/>
    </font>
    <font>
      <b/>
      <sz val="16"/>
      <color theme="1"/>
      <name val="メイリオ"/>
      <family val="3"/>
      <charset val="128"/>
      <scheme val="minor"/>
    </font>
    <font>
      <b/>
      <sz val="16"/>
      <color rgb="FF0070C0"/>
      <name val="メイリオ"/>
      <family val="3"/>
      <charset val="128"/>
      <scheme val="minor"/>
    </font>
    <font>
      <sz val="11"/>
      <color theme="6" tint="-0.249977111117893"/>
      <name val="メイリオ"/>
      <family val="3"/>
      <scheme val="minor"/>
    </font>
    <font>
      <b/>
      <sz val="6"/>
      <color theme="0"/>
      <name val="メイリオ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22"/>
      <color rgb="FFFF0000"/>
      <name val="BIZ UDPゴシック"/>
      <family val="3"/>
      <charset val="128"/>
    </font>
    <font>
      <b/>
      <sz val="24"/>
      <color rgb="FFFF0000"/>
      <name val="BIZ UDPゴシック"/>
      <family val="3"/>
      <charset val="128"/>
    </font>
    <font>
      <b/>
      <sz val="18"/>
      <color theme="2" tint="-0.249977111117893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color theme="1"/>
      <name val="メイリオ"/>
      <family val="3"/>
      <charset val="128"/>
      <scheme val="minor"/>
    </font>
    <font>
      <u/>
      <sz val="14"/>
      <color theme="1"/>
      <name val="メイリオ"/>
      <family val="3"/>
      <charset val="128"/>
      <scheme val="minor"/>
    </font>
    <font>
      <b/>
      <sz val="14"/>
      <color rgb="FFFF0000"/>
      <name val="メイリオ"/>
      <family val="3"/>
      <charset val="128"/>
      <scheme val="minor"/>
    </font>
    <font>
      <sz val="20"/>
      <color theme="1"/>
      <name val="メイリオ"/>
      <family val="3"/>
      <scheme val="minor"/>
    </font>
    <font>
      <sz val="12"/>
      <color theme="1"/>
      <name val="メイリオ"/>
      <family val="3"/>
      <charset val="128"/>
      <scheme val="minor"/>
    </font>
    <font>
      <sz val="12"/>
      <color rgb="FFFF0000"/>
      <name val="メイリオ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178" fontId="3" fillId="0" borderId="2" xfId="0" applyNumberFormat="1" applyFont="1" applyBorder="1">
      <alignment vertical="center"/>
    </xf>
    <xf numFmtId="178" fontId="3" fillId="0" borderId="4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8" fontId="0" fillId="0" borderId="0" xfId="0" applyNumberFormat="1">
      <alignment vertical="center"/>
    </xf>
    <xf numFmtId="178" fontId="4" fillId="0" borderId="2" xfId="0" applyNumberFormat="1" applyFont="1" applyBorder="1">
      <alignment vertical="center"/>
    </xf>
    <xf numFmtId="178" fontId="4" fillId="0" borderId="4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178" fontId="4" fillId="0" borderId="5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2" xfId="0" applyNumberFormat="1" applyFont="1" applyBorder="1">
      <alignment vertical="center"/>
    </xf>
    <xf numFmtId="178" fontId="5" fillId="0" borderId="4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14" fontId="0" fillId="0" borderId="0" xfId="0" applyNumberFormat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176" fontId="6" fillId="1" borderId="0" xfId="0" applyNumberFormat="1" applyFont="1" applyFill="1">
      <alignment vertical="center"/>
    </xf>
    <xf numFmtId="177" fontId="6" fillId="1" borderId="0" xfId="0" applyNumberFormat="1" applyFont="1" applyFill="1">
      <alignment vertical="center"/>
    </xf>
    <xf numFmtId="0" fontId="6" fillId="1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11" fillId="3" borderId="0" xfId="0" applyFont="1" applyFill="1">
      <alignment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8" fontId="12" fillId="0" borderId="3" xfId="0" applyNumberFormat="1" applyFont="1" applyBorder="1" applyAlignment="1">
      <alignment vertical="top" wrapText="1" shrinkToFit="1"/>
    </xf>
    <xf numFmtId="178" fontId="12" fillId="0" borderId="6" xfId="0" applyNumberFormat="1" applyFont="1" applyBorder="1" applyAlignment="1">
      <alignment vertical="top" wrapText="1"/>
    </xf>
    <xf numFmtId="178" fontId="12" fillId="0" borderId="0" xfId="0" applyNumberFormat="1" applyFont="1" applyAlignment="1">
      <alignment vertical="top" wrapText="1"/>
    </xf>
    <xf numFmtId="178" fontId="13" fillId="0" borderId="0" xfId="0" applyNumberFormat="1" applyFont="1" applyAlignment="1">
      <alignment vertical="top" wrapText="1"/>
    </xf>
    <xf numFmtId="178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indent="2"/>
    </xf>
    <xf numFmtId="0" fontId="1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0" fillId="0" borderId="0" xfId="0" applyAlignment="1">
      <alignment horizontal="centerContinuous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</cellXfs>
  <cellStyles count="1">
    <cellStyle name="標準" xfId="0" builtinId="0"/>
  </cellStyles>
  <dxfs count="15">
    <dxf>
      <font>
        <color rgb="FFFF000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border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ill>
        <patternFill patternType="mediumGray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mediumGray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mediumGray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mediumGray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mediumGray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border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E4F8FD"/>
      <color rgb="FFFBFEFF"/>
      <color rgb="FF000000"/>
      <color rgb="FF161569"/>
      <color rgb="FF161469"/>
      <color rgb="FFFFFFCC"/>
      <color rgb="FFF9D3E5"/>
      <color rgb="FFFF00FF"/>
      <color rgb="FFFF66CC"/>
      <color rgb="FFC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4.png"/><Relationship Id="rId7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microsoft.com/office/2007/relationships/hdphoto" Target="../media/hdphoto2.wdp"/><Relationship Id="rId5" Type="http://schemas.openxmlformats.org/officeDocument/2006/relationships/image" Target="../media/image5.png"/><Relationship Id="rId10" Type="http://schemas.microsoft.com/office/2007/relationships/hdphoto" Target="../media/hdphoto4.wdp"/><Relationship Id="rId4" Type="http://schemas.microsoft.com/office/2007/relationships/hdphoto" Target="../media/hdphoto1.wdp"/><Relationship Id="rId9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40697</xdr:colOff>
      <xdr:row>1</xdr:row>
      <xdr:rowOff>100854</xdr:rowOff>
    </xdr:from>
    <xdr:to>
      <xdr:col>9</xdr:col>
      <xdr:colOff>1586470</xdr:colOff>
      <xdr:row>2</xdr:row>
      <xdr:rowOff>264803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BEADE7-52F8-6AA2-3FE5-D2E85BA4E3BA}"/>
            </a:ext>
          </a:extLst>
        </xdr:cNvPr>
        <xdr:cNvSpPr txBox="1"/>
      </xdr:nvSpPr>
      <xdr:spPr>
        <a:xfrm>
          <a:off x="11002611" y="220597"/>
          <a:ext cx="3831773" cy="1361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/>
            <a:t>ごみの分別に迷ったら</a:t>
          </a:r>
          <a:r>
            <a:rPr kumimoji="1" lang="ja-JP" altLang="en-US" sz="28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クリック</a:t>
          </a:r>
        </a:p>
      </xdr:txBody>
    </xdr:sp>
    <xdr:clientData/>
  </xdr:twoCellAnchor>
  <xdr:twoCellAnchor>
    <xdr:from>
      <xdr:col>4</xdr:col>
      <xdr:colOff>1302322</xdr:colOff>
      <xdr:row>1</xdr:row>
      <xdr:rowOff>1066569</xdr:rowOff>
    </xdr:from>
    <xdr:to>
      <xdr:col>7</xdr:col>
      <xdr:colOff>352168</xdr:colOff>
      <xdr:row>3</xdr:row>
      <xdr:rowOff>171567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E9ABBE1-5303-FCBC-42FC-7D0BFF4903C8}"/>
            </a:ext>
          </a:extLst>
        </xdr:cNvPr>
        <xdr:cNvSpPr/>
      </xdr:nvSpPr>
      <xdr:spPr>
        <a:xfrm rot="21135754">
          <a:off x="7169722" y="1180869"/>
          <a:ext cx="3450396" cy="714723"/>
        </a:xfrm>
        <a:prstGeom prst="ellipse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0</xdr:col>
      <xdr:colOff>0</xdr:colOff>
      <xdr:row>1</xdr:row>
      <xdr:rowOff>114298</xdr:rowOff>
    </xdr:from>
    <xdr:ext cx="8629650" cy="759182"/>
    <xdr:sp macro="" textlink="L1">
      <xdr:nvSpPr>
        <xdr:cNvPr id="3" name="正方形/長方形 2">
          <a:extLst>
            <a:ext uri="{FF2B5EF4-FFF2-40B4-BE49-F238E27FC236}">
              <a16:creationId xmlns:a16="http://schemas.microsoft.com/office/drawing/2014/main" id="{13D26AAF-0E1D-67FD-C659-EAB4C717180F}"/>
            </a:ext>
          </a:extLst>
        </xdr:cNvPr>
        <xdr:cNvSpPr/>
      </xdr:nvSpPr>
      <xdr:spPr>
        <a:xfrm>
          <a:off x="0" y="225134"/>
          <a:ext cx="8629650" cy="759182"/>
        </a:xfrm>
        <a:prstGeom prst="rect">
          <a:avLst/>
        </a:prstGeom>
        <a:noFill/>
        <a:ln w="12700"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fld id="{06A98185-4212-4C3D-A718-1D40855F7A1B}" type="TxLink">
            <a:rPr lang="ja-JP" altLang="en-US" sz="4000" b="1" i="0" u="none" strike="noStrike" cap="none" spc="0">
              <a:ln w="12700">
                <a:noFill/>
                <a:prstDash val="solid"/>
              </a:ln>
              <a:solidFill>
                <a:schemeClr val="bg2">
                  <a:lumMod val="75000"/>
                </a:schemeClr>
              </a:solidFill>
              <a:effectLst>
                <a:innerShdw blurRad="177800">
                  <a:schemeClr val="accent3">
                    <a:lumMod val="50000"/>
                  </a:schemeClr>
                </a:inn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pPr algn="ctr"/>
            <a:t>令和8年度版 ごみカレンダー</a:t>
          </a:fld>
          <a:endParaRPr lang="ja-JP" altLang="en-US" sz="59500" b="1" cap="none" spc="0">
            <a:ln w="12700">
              <a:noFill/>
              <a:prstDash val="solid"/>
            </a:ln>
            <a:solidFill>
              <a:schemeClr val="bg2">
                <a:lumMod val="75000"/>
              </a:schemeClr>
            </a:solidFill>
            <a:effectLst>
              <a:innerShdw blurRad="177800">
                <a:schemeClr val="accent3">
                  <a:lumMod val="50000"/>
                </a:schemeClr>
              </a:inn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929640</xdr:colOff>
          <xdr:row>1</xdr:row>
          <xdr:rowOff>868680</xdr:rowOff>
        </xdr:from>
        <xdr:to>
          <xdr:col>9</xdr:col>
          <xdr:colOff>114300</xdr:colOff>
          <xdr:row>4</xdr:row>
          <xdr:rowOff>22860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445781</xdr:colOff>
      <xdr:row>1</xdr:row>
      <xdr:rowOff>819968</xdr:rowOff>
    </xdr:from>
    <xdr:to>
      <xdr:col>9</xdr:col>
      <xdr:colOff>1293736</xdr:colOff>
      <xdr:row>4</xdr:row>
      <xdr:rowOff>157118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C003434-486E-5588-0944-F6CA165F1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464977">
          <a:off x="13693695" y="939711"/>
          <a:ext cx="847955" cy="1198607"/>
        </a:xfrm>
        <a:prstGeom prst="rect">
          <a:avLst/>
        </a:prstGeom>
      </xdr:spPr>
    </xdr:pic>
    <xdr:clientData/>
  </xdr:twoCellAnchor>
  <xdr:twoCellAnchor>
    <xdr:from>
      <xdr:col>5</xdr:col>
      <xdr:colOff>625399</xdr:colOff>
      <xdr:row>1</xdr:row>
      <xdr:rowOff>98714</xdr:rowOff>
    </xdr:from>
    <xdr:to>
      <xdr:col>7</xdr:col>
      <xdr:colOff>321600</xdr:colOff>
      <xdr:row>3</xdr:row>
      <xdr:rowOff>174914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2612F5D-4B02-5748-9884-76FC1E9A5EE4}"/>
            </a:ext>
          </a:extLst>
        </xdr:cNvPr>
        <xdr:cNvGrpSpPr/>
      </xdr:nvGrpSpPr>
      <xdr:grpSpPr>
        <a:xfrm>
          <a:off x="7537828" y="218457"/>
          <a:ext cx="2461172" cy="1687286"/>
          <a:chOff x="7598855" y="248805"/>
          <a:chExt cx="2628746" cy="1692563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24C73D10-AC0E-1DCA-8800-66F65B2E8E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9901" b="96040" l="5529" r="92417">
                        <a14:foregroundMark x1="8373" y1="86139" x2="8373" y2="86139"/>
                        <a14:foregroundMark x1="7899" y1="91584" x2="7899" y2="91584"/>
                        <a14:foregroundMark x1="15956" y1="96287" x2="15956" y2="96287"/>
                        <a14:foregroundMark x1="15956" y1="91584" x2="15956" y2="91584"/>
                        <a14:foregroundMark x1="15166" y1="93317" x2="15166" y2="93317"/>
                        <a14:foregroundMark x1="6793" y1="94059" x2="6793" y2="94059"/>
                        <a14:foregroundMark x1="5687" y1="91089" x2="5687" y2="91089"/>
                        <a14:foregroundMark x1="7899" y1="91089" x2="7899" y2="91089"/>
                        <a14:foregroundMark x1="17694" y1="95050" x2="17694" y2="95050"/>
                        <a14:foregroundMark x1="92417" y1="48020" x2="92417" y2="48020"/>
                        <a14:foregroundMark x1="71722" y1="23267" x2="71722" y2="23267"/>
                        <a14:foregroundMark x1="78989" y1="22525" x2="78989" y2="22525"/>
                        <a14:foregroundMark x1="73934" y1="21535" x2="73934" y2="21535"/>
                        <a14:foregroundMark x1="72828" y1="21040" x2="72828" y2="21040"/>
                        <a14:foregroundMark x1="70616" y1="18564" x2="70616" y2="18564"/>
                        <a14:foregroundMark x1="68878" y1="19802" x2="81517" y2="21535"/>
                        <a14:foregroundMark x1="36177" y1="66832" x2="43128" y2="67327"/>
                        <a14:foregroundMark x1="40600" y1="66832" x2="40600" y2="66832"/>
                        <a14:foregroundMark x1="69194" y1="69059" x2="69194" y2="69059"/>
                        <a14:backgroundMark x1="26224" y1="72030" x2="26224" y2="72030"/>
                        <a14:backgroundMark x1="24013" y1="78713" x2="24013" y2="78713"/>
                        <a14:backgroundMark x1="27962" y1="77970" x2="27962" y2="77970"/>
                        <a14:backgroundMark x1="29858" y1="75990" x2="29858" y2="75990"/>
                        <a14:backgroundMark x1="37757" y1="54208" x2="37757" y2="54208"/>
                        <a14:backgroundMark x1="31912" y1="53465" x2="31912" y2="53465"/>
                        <a14:backgroundMark x1="33807" y1="56188" x2="33807" y2="56188"/>
                        <a14:backgroundMark x1="40284" y1="55446" x2="40284" y2="55446"/>
                        <a14:backgroundMark x1="45656" y1="56188" x2="45656" y2="56188"/>
                        <a14:backgroundMark x1="42970" y1="56188" x2="42970" y2="56188"/>
                      </a14:backgroundRemoval>
                    </a14:imgEffect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98855" y="248805"/>
            <a:ext cx="2628746" cy="1692563"/>
          </a:xfrm>
          <a:prstGeom prst="rect">
            <a:avLst/>
          </a:prstGeom>
          <a:ln>
            <a:noFill/>
          </a:ln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B4A7D87D-4317-068A-C9A3-D7876111C6D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duotone>
              <a:prstClr val="black"/>
              <a:srgbClr val="A50E82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35972" b="62625" l="32199" r="71348">
                        <a14:foregroundMark x1="50355" y1="54910" x2="50355" y2="54910"/>
                        <a14:foregroundMark x1="48227" y1="50000" x2="48227" y2="50000"/>
                        <a14:foregroundMark x1="43262" y1="52605" x2="43262" y2="52605"/>
                        <a14:foregroundMark x1="43546" y1="47595" x2="47943" y2="54509"/>
                        <a14:foregroundMark x1="43546" y1="51102" x2="58156" y2="56914"/>
                        <a14:foregroundMark x1="58156" y1="56914" x2="32199" y2="55711"/>
                        <a14:foregroundMark x1="32199" y1="55711" x2="36716" y2="47398"/>
                        <a14:foregroundMark x1="38654" y1="46134" x2="46950" y2="48798"/>
                        <a14:foregroundMark x1="38440" y1="57114" x2="55887" y2="55511"/>
                        <a14:foregroundMark x1="55887" y1="55511" x2="40851" y2="61222"/>
                        <a14:foregroundMark x1="40851" y1="61222" x2="36879" y2="59218"/>
                        <a14:foregroundMark x1="41844" y1="62625" x2="55319" y2="61423"/>
                        <a14:foregroundMark x1="58445" y1="46134" x2="67558" y2="54983"/>
                        <a14:foregroundMark x1="67558" y1="54983" x2="67558" y2="54983"/>
                        <a14:foregroundMark x1="48238" y1="43729" x2="50304" y2="38746"/>
                        <a14:foregroundMark x1="45930" y1="43986" x2="42527" y2="40636"/>
                        <a14:foregroundMark x1="59052" y1="44502" x2="56015" y2="40636"/>
                        <a14:backgroundMark x1="38882" y1="46134" x2="38882" y2="46134"/>
                        <a14:backgroundMark x1="36817" y1="45619" x2="36817" y2="45619"/>
                        <a14:backgroundMark x1="38153" y1="45619" x2="35844" y2="4682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249" t="33024" r="23729" b="36219"/>
          <a:stretch>
            <a:fillRect/>
          </a:stretch>
        </xdr:blipFill>
        <xdr:spPr>
          <a:xfrm rot="19987174">
            <a:off x="8067191" y="1132872"/>
            <a:ext cx="464242" cy="420549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791CCE2B-9DA8-F570-4A88-E5BEC28F05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duotone>
              <a:prstClr val="black"/>
              <a:srgbClr val="A50E82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8">
                    <a14:imgEffect>
                      <a14:backgroundRemoval t="35972" b="62625" l="32199" r="71348">
                        <a14:foregroundMark x1="50355" y1="54910" x2="50355" y2="54910"/>
                        <a14:foregroundMark x1="48227" y1="50000" x2="48227" y2="50000"/>
                        <a14:foregroundMark x1="43262" y1="52605" x2="43262" y2="52605"/>
                        <a14:foregroundMark x1="43546" y1="47595" x2="47943" y2="54509"/>
                        <a14:foregroundMark x1="43546" y1="51102" x2="58156" y2="56914"/>
                        <a14:foregroundMark x1="58156" y1="56914" x2="32199" y2="55711"/>
                        <a14:foregroundMark x1="32199" y1="55711" x2="36716" y2="47398"/>
                        <a14:foregroundMark x1="38654" y1="46134" x2="46950" y2="48798"/>
                        <a14:foregroundMark x1="38440" y1="57114" x2="55887" y2="55511"/>
                        <a14:foregroundMark x1="55887" y1="55511" x2="40851" y2="61222"/>
                        <a14:foregroundMark x1="40851" y1="61222" x2="36879" y2="59218"/>
                        <a14:foregroundMark x1="41844" y1="62625" x2="55319" y2="61423"/>
                        <a14:foregroundMark x1="58445" y1="46134" x2="67558" y2="54983"/>
                        <a14:foregroundMark x1="67558" y1="54983" x2="67558" y2="54983"/>
                        <a14:foregroundMark x1="48238" y1="43729" x2="50304" y2="38746"/>
                        <a14:foregroundMark x1="45930" y1="43986" x2="42527" y2="40636"/>
                        <a14:foregroundMark x1="59052" y1="44502" x2="56015" y2="40636"/>
                        <a14:backgroundMark x1="38882" y1="46134" x2="38882" y2="46134"/>
                        <a14:backgroundMark x1="36817" y1="45619" x2="36817" y2="45619"/>
                        <a14:backgroundMark x1="38153" y1="45619" x2="35844" y2="4682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249" t="33024" r="23729" b="36219"/>
          <a:stretch>
            <a:fillRect/>
          </a:stretch>
        </xdr:blipFill>
        <xdr:spPr>
          <a:xfrm rot="20826999">
            <a:off x="8341979" y="1007755"/>
            <a:ext cx="291486" cy="264052"/>
          </a:xfrm>
          <a:prstGeom prst="rect">
            <a:avLst/>
          </a:prstGeom>
        </xdr:spPr>
      </xdr:pic>
      <xdr:pic>
        <xdr:nvPicPr>
          <xdr:cNvPr id="14" name="図 13">
            <a:extLst>
              <a:ext uri="{FF2B5EF4-FFF2-40B4-BE49-F238E27FC236}">
                <a16:creationId xmlns:a16="http://schemas.microsoft.com/office/drawing/2014/main" id="{7C7C0A7B-A17A-1ACE-C606-88F464ADE89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duotone>
              <a:prstClr val="black"/>
              <a:srgbClr val="A50E82">
                <a:tint val="45000"/>
                <a:satMod val="400000"/>
              </a:srgbClr>
            </a:duotone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backgroundRemoval t="35972" b="62625" l="32199" r="71348">
                        <a14:foregroundMark x1="50355" y1="54910" x2="50355" y2="54910"/>
                        <a14:foregroundMark x1="48227" y1="50000" x2="48227" y2="50000"/>
                        <a14:foregroundMark x1="43262" y1="52605" x2="43262" y2="52605"/>
                        <a14:foregroundMark x1="43546" y1="47595" x2="47943" y2="54509"/>
                        <a14:foregroundMark x1="43546" y1="51102" x2="58156" y2="56914"/>
                        <a14:foregroundMark x1="58156" y1="56914" x2="32199" y2="55711"/>
                        <a14:foregroundMark x1="32199" y1="55711" x2="36716" y2="47398"/>
                        <a14:foregroundMark x1="38654" y1="46134" x2="46950" y2="48798"/>
                        <a14:foregroundMark x1="38440" y1="57114" x2="55887" y2="55511"/>
                        <a14:foregroundMark x1="55887" y1="55511" x2="40851" y2="61222"/>
                        <a14:foregroundMark x1="40851" y1="61222" x2="36879" y2="59218"/>
                        <a14:foregroundMark x1="41844" y1="62625" x2="55319" y2="61423"/>
                        <a14:foregroundMark x1="58445" y1="46134" x2="67558" y2="54983"/>
                        <a14:foregroundMark x1="67558" y1="54983" x2="67558" y2="54983"/>
                        <a14:foregroundMark x1="48238" y1="43729" x2="50304" y2="38746"/>
                        <a14:foregroundMark x1="45930" y1="43986" x2="42527" y2="40636"/>
                        <a14:foregroundMark x1="59052" y1="44502" x2="56015" y2="40636"/>
                        <a14:backgroundMark x1="38882" y1="46134" x2="38882" y2="46134"/>
                        <a14:backgroundMark x1="36817" y1="45619" x2="36817" y2="45619"/>
                        <a14:backgroundMark x1="38153" y1="45619" x2="35844" y2="46821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249" t="33024" r="23729" b="36219"/>
          <a:stretch>
            <a:fillRect/>
          </a:stretch>
        </xdr:blipFill>
        <xdr:spPr>
          <a:xfrm rot="20826999">
            <a:off x="8525303" y="969577"/>
            <a:ext cx="354851" cy="321454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1118784</xdr:colOff>
      <xdr:row>1</xdr:row>
      <xdr:rowOff>1119640</xdr:rowOff>
    </xdr:from>
    <xdr:to>
      <xdr:col>6</xdr:col>
      <xdr:colOff>227844</xdr:colOff>
      <xdr:row>2</xdr:row>
      <xdr:rowOff>214285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648767-A321-ACD9-EEA1-5C9019E2D0E2}"/>
            </a:ext>
          </a:extLst>
        </xdr:cNvPr>
        <xdr:cNvSpPr txBox="1"/>
      </xdr:nvSpPr>
      <xdr:spPr>
        <a:xfrm rot="19634779">
          <a:off x="8031213" y="1239383"/>
          <a:ext cx="491545" cy="292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+mn-ea"/>
              <a:ea typeface="+mn-ea"/>
            </a:rPr>
            <a:t>特大</a:t>
          </a:r>
        </a:p>
      </xdr:txBody>
    </xdr:sp>
    <xdr:clientData/>
  </xdr:twoCellAnchor>
  <xdr:twoCellAnchor>
    <xdr:from>
      <xdr:col>6</xdr:col>
      <xdr:colOff>125657</xdr:colOff>
      <xdr:row>1</xdr:row>
      <xdr:rowOff>897711</xdr:rowOff>
    </xdr:from>
    <xdr:to>
      <xdr:col>6</xdr:col>
      <xdr:colOff>515433</xdr:colOff>
      <xdr:row>1</xdr:row>
      <xdr:rowOff>1105210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112483F-2B87-22DD-4CF4-6C1DD93D12E0}"/>
            </a:ext>
          </a:extLst>
        </xdr:cNvPr>
        <xdr:cNvSpPr txBox="1"/>
      </xdr:nvSpPr>
      <xdr:spPr>
        <a:xfrm rot="21267474">
          <a:off x="8943086" y="1015640"/>
          <a:ext cx="389776" cy="20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+mj-ea"/>
              <a:ea typeface="+mj-ea"/>
            </a:rPr>
            <a:t>大</a:t>
          </a:r>
        </a:p>
      </xdr:txBody>
    </xdr:sp>
    <xdr:clientData/>
  </xdr:twoCellAnchor>
  <xdr:twoCellAnchor>
    <xdr:from>
      <xdr:col>5</xdr:col>
      <xdr:colOff>1335574</xdr:colOff>
      <xdr:row>1</xdr:row>
      <xdr:rowOff>899312</xdr:rowOff>
    </xdr:from>
    <xdr:to>
      <xdr:col>6</xdr:col>
      <xdr:colOff>261114</xdr:colOff>
      <xdr:row>1</xdr:row>
      <xdr:rowOff>1106811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A3E4EE5-F914-F010-9D7C-1BF3128F80E9}"/>
            </a:ext>
          </a:extLst>
        </xdr:cNvPr>
        <xdr:cNvSpPr txBox="1"/>
      </xdr:nvSpPr>
      <xdr:spPr>
        <a:xfrm rot="21267474">
          <a:off x="8248003" y="1019055"/>
          <a:ext cx="308025" cy="207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+mn-ea"/>
              <a:ea typeface="+mn-ea"/>
            </a:rPr>
            <a:t>小</a:t>
          </a:r>
        </a:p>
      </xdr:txBody>
    </xdr:sp>
    <xdr:clientData/>
  </xdr:twoCellAnchor>
  <xdr:twoCellAnchor>
    <xdr:from>
      <xdr:col>7</xdr:col>
      <xdr:colOff>609600</xdr:colOff>
      <xdr:row>6</xdr:row>
      <xdr:rowOff>10885</xdr:rowOff>
    </xdr:from>
    <xdr:to>
      <xdr:col>10</xdr:col>
      <xdr:colOff>402771</xdr:colOff>
      <xdr:row>12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6541CE-25C1-7A2A-98A9-AA405369855E}"/>
            </a:ext>
          </a:extLst>
        </xdr:cNvPr>
        <xdr:cNvSpPr txBox="1"/>
      </xdr:nvSpPr>
      <xdr:spPr>
        <a:xfrm>
          <a:off x="10287000" y="2612571"/>
          <a:ext cx="5791200" cy="3331029"/>
        </a:xfrm>
        <a:prstGeom prst="foldedCorner">
          <a:avLst>
            <a:gd name="adj" fmla="val 16994"/>
          </a:avLst>
        </a:prstGeom>
        <a:noFill/>
        <a:ln w="12700" cmpd="dbl">
          <a:solidFill>
            <a:schemeClr val="tx2">
              <a:lumMod val="40000"/>
              <a:lumOff val="60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219033472">
                <a:custGeom>
                  <a:avLst/>
                  <a:gdLst>
                    <a:gd name="connsiteX0" fmla="*/ 0 w 5791200"/>
                    <a:gd name="connsiteY0" fmla="*/ 0 h 3331029"/>
                    <a:gd name="connsiteX1" fmla="*/ 521208 w 5791200"/>
                    <a:gd name="connsiteY1" fmla="*/ 0 h 3331029"/>
                    <a:gd name="connsiteX2" fmla="*/ 926592 w 5791200"/>
                    <a:gd name="connsiteY2" fmla="*/ 0 h 3331029"/>
                    <a:gd name="connsiteX3" fmla="*/ 1621536 w 5791200"/>
                    <a:gd name="connsiteY3" fmla="*/ 0 h 3331029"/>
                    <a:gd name="connsiteX4" fmla="*/ 2142744 w 5791200"/>
                    <a:gd name="connsiteY4" fmla="*/ 0 h 3331029"/>
                    <a:gd name="connsiteX5" fmla="*/ 2663952 w 5791200"/>
                    <a:gd name="connsiteY5" fmla="*/ 0 h 3331029"/>
                    <a:gd name="connsiteX6" fmla="*/ 3358896 w 5791200"/>
                    <a:gd name="connsiteY6" fmla="*/ 0 h 3331029"/>
                    <a:gd name="connsiteX7" fmla="*/ 3822192 w 5791200"/>
                    <a:gd name="connsiteY7" fmla="*/ 0 h 3331029"/>
                    <a:gd name="connsiteX8" fmla="*/ 4517136 w 5791200"/>
                    <a:gd name="connsiteY8" fmla="*/ 0 h 3331029"/>
                    <a:gd name="connsiteX9" fmla="*/ 5212080 w 5791200"/>
                    <a:gd name="connsiteY9" fmla="*/ 0 h 3331029"/>
                    <a:gd name="connsiteX10" fmla="*/ 5791200 w 5791200"/>
                    <a:gd name="connsiteY10" fmla="*/ 0 h 3331029"/>
                    <a:gd name="connsiteX11" fmla="*/ 5791200 w 5791200"/>
                    <a:gd name="connsiteY11" fmla="*/ 564892 h 3331029"/>
                    <a:gd name="connsiteX12" fmla="*/ 5791200 w 5791200"/>
                    <a:gd name="connsiteY12" fmla="*/ 1099522 h 3331029"/>
                    <a:gd name="connsiteX13" fmla="*/ 5791200 w 5791200"/>
                    <a:gd name="connsiteY13" fmla="*/ 1513103 h 3331029"/>
                    <a:gd name="connsiteX14" fmla="*/ 5791200 w 5791200"/>
                    <a:gd name="connsiteY14" fmla="*/ 2017471 h 3331029"/>
                    <a:gd name="connsiteX15" fmla="*/ 5791200 w 5791200"/>
                    <a:gd name="connsiteY15" fmla="*/ 2521839 h 3331029"/>
                    <a:gd name="connsiteX16" fmla="*/ 5791200 w 5791200"/>
                    <a:gd name="connsiteY16" fmla="*/ 3026207 h 3331029"/>
                    <a:gd name="connsiteX17" fmla="*/ 5486378 w 5791200"/>
                    <a:gd name="connsiteY17" fmla="*/ 3331029 h 3331029"/>
                    <a:gd name="connsiteX18" fmla="*/ 4937740 w 5791200"/>
                    <a:gd name="connsiteY18" fmla="*/ 3331029 h 3331029"/>
                    <a:gd name="connsiteX19" fmla="*/ 4498830 w 5791200"/>
                    <a:gd name="connsiteY19" fmla="*/ 3331029 h 3331029"/>
                    <a:gd name="connsiteX20" fmla="*/ 4059920 w 5791200"/>
                    <a:gd name="connsiteY20" fmla="*/ 3331029 h 3331029"/>
                    <a:gd name="connsiteX21" fmla="*/ 3566146 w 5791200"/>
                    <a:gd name="connsiteY21" fmla="*/ 3331029 h 3331029"/>
                    <a:gd name="connsiteX22" fmla="*/ 2907780 w 5791200"/>
                    <a:gd name="connsiteY22" fmla="*/ 3331029 h 3331029"/>
                    <a:gd name="connsiteX23" fmla="*/ 2359143 w 5791200"/>
                    <a:gd name="connsiteY23" fmla="*/ 3331029 h 3331029"/>
                    <a:gd name="connsiteX24" fmla="*/ 1865369 w 5791200"/>
                    <a:gd name="connsiteY24" fmla="*/ 3331029 h 3331029"/>
                    <a:gd name="connsiteX25" fmla="*/ 1481322 w 5791200"/>
                    <a:gd name="connsiteY25" fmla="*/ 3331029 h 3331029"/>
                    <a:gd name="connsiteX26" fmla="*/ 1097276 w 5791200"/>
                    <a:gd name="connsiteY26" fmla="*/ 3331029 h 3331029"/>
                    <a:gd name="connsiteX27" fmla="*/ 493774 w 5791200"/>
                    <a:gd name="connsiteY27" fmla="*/ 3331029 h 3331029"/>
                    <a:gd name="connsiteX28" fmla="*/ 0 w 5791200"/>
                    <a:gd name="connsiteY28" fmla="*/ 3331029 h 3331029"/>
                    <a:gd name="connsiteX29" fmla="*/ 0 w 5791200"/>
                    <a:gd name="connsiteY29" fmla="*/ 2709237 h 3331029"/>
                    <a:gd name="connsiteX30" fmla="*/ 0 w 5791200"/>
                    <a:gd name="connsiteY30" fmla="*/ 2087445 h 3331029"/>
                    <a:gd name="connsiteX31" fmla="*/ 0 w 5791200"/>
                    <a:gd name="connsiteY31" fmla="*/ 1532273 h 3331029"/>
                    <a:gd name="connsiteX32" fmla="*/ 0 w 5791200"/>
                    <a:gd name="connsiteY32" fmla="*/ 943792 h 3331029"/>
                    <a:gd name="connsiteX33" fmla="*/ 0 w 5791200"/>
                    <a:gd name="connsiteY33" fmla="*/ 0 h 3331029"/>
                    <a:gd name="connsiteX0" fmla="*/ 5486378 w 5791200"/>
                    <a:gd name="connsiteY0" fmla="*/ 3331029 h 3331029"/>
                    <a:gd name="connsiteX1" fmla="*/ 5547342 w 5791200"/>
                    <a:gd name="connsiteY1" fmla="*/ 3087171 h 3331029"/>
                    <a:gd name="connsiteX2" fmla="*/ 5791200 w 5791200"/>
                    <a:gd name="connsiteY2" fmla="*/ 3026207 h 3331029"/>
                    <a:gd name="connsiteX3" fmla="*/ 5486378 w 5791200"/>
                    <a:gd name="connsiteY3" fmla="*/ 3331029 h 3331029"/>
                    <a:gd name="connsiteX0" fmla="*/ 5486378 w 5791200"/>
                    <a:gd name="connsiteY0" fmla="*/ 3331029 h 3331029"/>
                    <a:gd name="connsiteX1" fmla="*/ 5547342 w 5791200"/>
                    <a:gd name="connsiteY1" fmla="*/ 3087171 h 3331029"/>
                    <a:gd name="connsiteX2" fmla="*/ 5791200 w 5791200"/>
                    <a:gd name="connsiteY2" fmla="*/ 3026207 h 3331029"/>
                    <a:gd name="connsiteX3" fmla="*/ 5486378 w 5791200"/>
                    <a:gd name="connsiteY3" fmla="*/ 3331029 h 3331029"/>
                    <a:gd name="connsiteX4" fmla="*/ 4937740 w 5791200"/>
                    <a:gd name="connsiteY4" fmla="*/ 3331029 h 3331029"/>
                    <a:gd name="connsiteX5" fmla="*/ 4334239 w 5791200"/>
                    <a:gd name="connsiteY5" fmla="*/ 3331029 h 3331029"/>
                    <a:gd name="connsiteX6" fmla="*/ 3840465 w 5791200"/>
                    <a:gd name="connsiteY6" fmla="*/ 3331029 h 3331029"/>
                    <a:gd name="connsiteX7" fmla="*/ 3236963 w 5791200"/>
                    <a:gd name="connsiteY7" fmla="*/ 3331029 h 3331029"/>
                    <a:gd name="connsiteX8" fmla="*/ 2798053 w 5791200"/>
                    <a:gd name="connsiteY8" fmla="*/ 3331029 h 3331029"/>
                    <a:gd name="connsiteX9" fmla="*/ 2249415 w 5791200"/>
                    <a:gd name="connsiteY9" fmla="*/ 3331029 h 3331029"/>
                    <a:gd name="connsiteX10" fmla="*/ 1865369 w 5791200"/>
                    <a:gd name="connsiteY10" fmla="*/ 3331029 h 3331029"/>
                    <a:gd name="connsiteX11" fmla="*/ 1207003 w 5791200"/>
                    <a:gd name="connsiteY11" fmla="*/ 3331029 h 3331029"/>
                    <a:gd name="connsiteX12" fmla="*/ 658365 w 5791200"/>
                    <a:gd name="connsiteY12" fmla="*/ 3331029 h 3331029"/>
                    <a:gd name="connsiteX13" fmla="*/ 0 w 5791200"/>
                    <a:gd name="connsiteY13" fmla="*/ 3331029 h 3331029"/>
                    <a:gd name="connsiteX14" fmla="*/ 0 w 5791200"/>
                    <a:gd name="connsiteY14" fmla="*/ 2809168 h 3331029"/>
                    <a:gd name="connsiteX15" fmla="*/ 0 w 5791200"/>
                    <a:gd name="connsiteY15" fmla="*/ 2320617 h 3331029"/>
                    <a:gd name="connsiteX16" fmla="*/ 0 w 5791200"/>
                    <a:gd name="connsiteY16" fmla="*/ 1698825 h 3331029"/>
                    <a:gd name="connsiteX17" fmla="*/ 0 w 5791200"/>
                    <a:gd name="connsiteY17" fmla="*/ 1143653 h 3331029"/>
                    <a:gd name="connsiteX18" fmla="*/ 0 w 5791200"/>
                    <a:gd name="connsiteY18" fmla="*/ 688413 h 3331029"/>
                    <a:gd name="connsiteX19" fmla="*/ 0 w 5791200"/>
                    <a:gd name="connsiteY19" fmla="*/ 0 h 3331029"/>
                    <a:gd name="connsiteX20" fmla="*/ 521208 w 5791200"/>
                    <a:gd name="connsiteY20" fmla="*/ 0 h 3331029"/>
                    <a:gd name="connsiteX21" fmla="*/ 1100328 w 5791200"/>
                    <a:gd name="connsiteY21" fmla="*/ 0 h 3331029"/>
                    <a:gd name="connsiteX22" fmla="*/ 1795272 w 5791200"/>
                    <a:gd name="connsiteY22" fmla="*/ 0 h 3331029"/>
                    <a:gd name="connsiteX23" fmla="*/ 2490216 w 5791200"/>
                    <a:gd name="connsiteY23" fmla="*/ 0 h 3331029"/>
                    <a:gd name="connsiteX24" fmla="*/ 3127248 w 5791200"/>
                    <a:gd name="connsiteY24" fmla="*/ 0 h 3331029"/>
                    <a:gd name="connsiteX25" fmla="*/ 3648456 w 5791200"/>
                    <a:gd name="connsiteY25" fmla="*/ 0 h 3331029"/>
                    <a:gd name="connsiteX26" fmla="*/ 4053840 w 5791200"/>
                    <a:gd name="connsiteY26" fmla="*/ 0 h 3331029"/>
                    <a:gd name="connsiteX27" fmla="*/ 4575048 w 5791200"/>
                    <a:gd name="connsiteY27" fmla="*/ 0 h 3331029"/>
                    <a:gd name="connsiteX28" fmla="*/ 5212080 w 5791200"/>
                    <a:gd name="connsiteY28" fmla="*/ 0 h 3331029"/>
                    <a:gd name="connsiteX29" fmla="*/ 5791200 w 5791200"/>
                    <a:gd name="connsiteY29" fmla="*/ 0 h 3331029"/>
                    <a:gd name="connsiteX30" fmla="*/ 5791200 w 5791200"/>
                    <a:gd name="connsiteY30" fmla="*/ 413582 h 3331029"/>
                    <a:gd name="connsiteX31" fmla="*/ 5791200 w 5791200"/>
                    <a:gd name="connsiteY31" fmla="*/ 857425 h 3331029"/>
                    <a:gd name="connsiteX32" fmla="*/ 5791200 w 5791200"/>
                    <a:gd name="connsiteY32" fmla="*/ 1422317 h 3331029"/>
                    <a:gd name="connsiteX33" fmla="*/ 5791200 w 5791200"/>
                    <a:gd name="connsiteY33" fmla="*/ 1866161 h 3331029"/>
                    <a:gd name="connsiteX34" fmla="*/ 5791200 w 5791200"/>
                    <a:gd name="connsiteY34" fmla="*/ 2400791 h 3331029"/>
                    <a:gd name="connsiteX35" fmla="*/ 5791200 w 5791200"/>
                    <a:gd name="connsiteY35" fmla="*/ 3026207 h 333102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  <a:cxn ang="0">
                      <a:pos x="connsiteX31" y="connsiteY31"/>
                    </a:cxn>
                    <a:cxn ang="0">
                      <a:pos x="connsiteX32" y="connsiteY32"/>
                    </a:cxn>
                    <a:cxn ang="0">
                      <a:pos x="connsiteX33" y="connsiteY33"/>
                    </a:cxn>
                    <a:cxn ang="0">
                      <a:pos x="connsiteX34" y="connsiteY34"/>
                    </a:cxn>
                    <a:cxn ang="0">
                      <a:pos x="connsiteX35" y="connsiteY35"/>
                    </a:cxn>
                  </a:cxnLst>
                  <a:rect l="l" t="t" r="r" b="b"/>
                  <a:pathLst>
                    <a:path w="5791200" h="3331029" stroke="0" extrusionOk="0">
                      <a:moveTo>
                        <a:pt x="0" y="0"/>
                      </a:moveTo>
                      <a:cubicBezTo>
                        <a:pt x="229318" y="-6392"/>
                        <a:pt x="401789" y="18958"/>
                        <a:pt x="521208" y="0"/>
                      </a:cubicBezTo>
                      <a:cubicBezTo>
                        <a:pt x="640627" y="-18958"/>
                        <a:pt x="770675" y="45522"/>
                        <a:pt x="926592" y="0"/>
                      </a:cubicBezTo>
                      <a:cubicBezTo>
                        <a:pt x="1082509" y="-45522"/>
                        <a:pt x="1298468" y="19992"/>
                        <a:pt x="1621536" y="0"/>
                      </a:cubicBezTo>
                      <a:cubicBezTo>
                        <a:pt x="1944604" y="-19992"/>
                        <a:pt x="1992766" y="57170"/>
                        <a:pt x="2142744" y="0"/>
                      </a:cubicBezTo>
                      <a:cubicBezTo>
                        <a:pt x="2292722" y="-57170"/>
                        <a:pt x="2415139" y="61948"/>
                        <a:pt x="2663952" y="0"/>
                      </a:cubicBezTo>
                      <a:cubicBezTo>
                        <a:pt x="2912765" y="-61948"/>
                        <a:pt x="3122416" y="34097"/>
                        <a:pt x="3358896" y="0"/>
                      </a:cubicBezTo>
                      <a:cubicBezTo>
                        <a:pt x="3595376" y="-34097"/>
                        <a:pt x="3623532" y="1081"/>
                        <a:pt x="3822192" y="0"/>
                      </a:cubicBezTo>
                      <a:cubicBezTo>
                        <a:pt x="4020852" y="-1081"/>
                        <a:pt x="4202534" y="1435"/>
                        <a:pt x="4517136" y="0"/>
                      </a:cubicBezTo>
                      <a:cubicBezTo>
                        <a:pt x="4831738" y="-1435"/>
                        <a:pt x="4874851" y="59753"/>
                        <a:pt x="5212080" y="0"/>
                      </a:cubicBezTo>
                      <a:cubicBezTo>
                        <a:pt x="5549309" y="-59753"/>
                        <a:pt x="5666241" y="38979"/>
                        <a:pt x="5791200" y="0"/>
                      </a:cubicBezTo>
                      <a:cubicBezTo>
                        <a:pt x="5811987" y="184148"/>
                        <a:pt x="5786624" y="309059"/>
                        <a:pt x="5791200" y="564892"/>
                      </a:cubicBezTo>
                      <a:cubicBezTo>
                        <a:pt x="5795776" y="820725"/>
                        <a:pt x="5733964" y="959081"/>
                        <a:pt x="5791200" y="1099522"/>
                      </a:cubicBezTo>
                      <a:cubicBezTo>
                        <a:pt x="5848436" y="1239963"/>
                        <a:pt x="5758118" y="1360237"/>
                        <a:pt x="5791200" y="1513103"/>
                      </a:cubicBezTo>
                      <a:cubicBezTo>
                        <a:pt x="5824282" y="1665969"/>
                        <a:pt x="5771280" y="1853658"/>
                        <a:pt x="5791200" y="2017471"/>
                      </a:cubicBezTo>
                      <a:cubicBezTo>
                        <a:pt x="5811120" y="2181284"/>
                        <a:pt x="5757958" y="2379803"/>
                        <a:pt x="5791200" y="2521839"/>
                      </a:cubicBezTo>
                      <a:cubicBezTo>
                        <a:pt x="5824442" y="2663875"/>
                        <a:pt x="5732905" y="2832875"/>
                        <a:pt x="5791200" y="3026207"/>
                      </a:cubicBezTo>
                      <a:cubicBezTo>
                        <a:pt x="5755018" y="3131291"/>
                        <a:pt x="5532396" y="3247904"/>
                        <a:pt x="5486378" y="3331029"/>
                      </a:cubicBezTo>
                      <a:cubicBezTo>
                        <a:pt x="5289264" y="3383133"/>
                        <a:pt x="5129741" y="3279055"/>
                        <a:pt x="4937740" y="3331029"/>
                      </a:cubicBezTo>
                      <a:cubicBezTo>
                        <a:pt x="4745739" y="3383003"/>
                        <a:pt x="4669864" y="3296026"/>
                        <a:pt x="4498830" y="3331029"/>
                      </a:cubicBezTo>
                      <a:cubicBezTo>
                        <a:pt x="4327796" y="3366032"/>
                        <a:pt x="4237754" y="3298162"/>
                        <a:pt x="4059920" y="3331029"/>
                      </a:cubicBezTo>
                      <a:cubicBezTo>
                        <a:pt x="3882086" y="3363896"/>
                        <a:pt x="3795617" y="3282355"/>
                        <a:pt x="3566146" y="3331029"/>
                      </a:cubicBezTo>
                      <a:cubicBezTo>
                        <a:pt x="3336675" y="3379703"/>
                        <a:pt x="3161079" y="3274377"/>
                        <a:pt x="2907780" y="3331029"/>
                      </a:cubicBezTo>
                      <a:cubicBezTo>
                        <a:pt x="2654481" y="3387681"/>
                        <a:pt x="2542529" y="3304725"/>
                        <a:pt x="2359143" y="3331029"/>
                      </a:cubicBezTo>
                      <a:cubicBezTo>
                        <a:pt x="2175757" y="3357333"/>
                        <a:pt x="2100214" y="3290183"/>
                        <a:pt x="1865369" y="3331029"/>
                      </a:cubicBezTo>
                      <a:cubicBezTo>
                        <a:pt x="1630524" y="3371875"/>
                        <a:pt x="1607550" y="3322255"/>
                        <a:pt x="1481322" y="3331029"/>
                      </a:cubicBezTo>
                      <a:cubicBezTo>
                        <a:pt x="1355094" y="3339803"/>
                        <a:pt x="1238630" y="3289380"/>
                        <a:pt x="1097276" y="3331029"/>
                      </a:cubicBezTo>
                      <a:cubicBezTo>
                        <a:pt x="955922" y="3372678"/>
                        <a:pt x="780396" y="3289656"/>
                        <a:pt x="493774" y="3331029"/>
                      </a:cubicBezTo>
                      <a:cubicBezTo>
                        <a:pt x="207152" y="3372402"/>
                        <a:pt x="146682" y="3284978"/>
                        <a:pt x="0" y="3331029"/>
                      </a:cubicBezTo>
                      <a:cubicBezTo>
                        <a:pt x="-14344" y="3141407"/>
                        <a:pt x="47719" y="2982764"/>
                        <a:pt x="0" y="2709237"/>
                      </a:cubicBezTo>
                      <a:cubicBezTo>
                        <a:pt x="-47719" y="2435710"/>
                        <a:pt x="45163" y="2248051"/>
                        <a:pt x="0" y="2087445"/>
                      </a:cubicBezTo>
                      <a:cubicBezTo>
                        <a:pt x="-45163" y="1926839"/>
                        <a:pt x="35289" y="1780134"/>
                        <a:pt x="0" y="1532273"/>
                      </a:cubicBezTo>
                      <a:cubicBezTo>
                        <a:pt x="-35289" y="1284412"/>
                        <a:pt x="62522" y="1178645"/>
                        <a:pt x="0" y="943792"/>
                      </a:cubicBezTo>
                      <a:cubicBezTo>
                        <a:pt x="-62522" y="708939"/>
                        <a:pt x="80143" y="352975"/>
                        <a:pt x="0" y="0"/>
                      </a:cubicBezTo>
                      <a:close/>
                    </a:path>
                    <a:path w="5791200" h="3331029" fill="darkenLess" stroke="0" extrusionOk="0">
                      <a:moveTo>
                        <a:pt x="5486378" y="3331029"/>
                      </a:moveTo>
                      <a:cubicBezTo>
                        <a:pt x="5487310" y="3242830"/>
                        <a:pt x="5544922" y="3200719"/>
                        <a:pt x="5547342" y="3087171"/>
                      </a:cubicBezTo>
                      <a:cubicBezTo>
                        <a:pt x="5621736" y="3054141"/>
                        <a:pt x="5723997" y="3069406"/>
                        <a:pt x="5791200" y="3026207"/>
                      </a:cubicBezTo>
                      <a:cubicBezTo>
                        <a:pt x="5699830" y="3185289"/>
                        <a:pt x="5538728" y="3240980"/>
                        <a:pt x="5486378" y="3331029"/>
                      </a:cubicBezTo>
                      <a:close/>
                    </a:path>
                    <a:path w="5791200" h="3331029" fill="none" extrusionOk="0">
                      <a:moveTo>
                        <a:pt x="5486378" y="3331029"/>
                      </a:moveTo>
                      <a:cubicBezTo>
                        <a:pt x="5509630" y="3235911"/>
                        <a:pt x="5536547" y="3197387"/>
                        <a:pt x="5547342" y="3087171"/>
                      </a:cubicBezTo>
                      <a:cubicBezTo>
                        <a:pt x="5602517" y="3059577"/>
                        <a:pt x="5683509" y="3078491"/>
                        <a:pt x="5791200" y="3026207"/>
                      </a:cubicBezTo>
                      <a:cubicBezTo>
                        <a:pt x="5702391" y="3143832"/>
                        <a:pt x="5564188" y="3197275"/>
                        <a:pt x="5486378" y="3331029"/>
                      </a:cubicBezTo>
                      <a:cubicBezTo>
                        <a:pt x="5285115" y="3376843"/>
                        <a:pt x="5097633" y="3318447"/>
                        <a:pt x="4937740" y="3331029"/>
                      </a:cubicBezTo>
                      <a:cubicBezTo>
                        <a:pt x="4777847" y="3343611"/>
                        <a:pt x="4571743" y="3286834"/>
                        <a:pt x="4334239" y="3331029"/>
                      </a:cubicBezTo>
                      <a:cubicBezTo>
                        <a:pt x="4096735" y="3375224"/>
                        <a:pt x="3949013" y="3311432"/>
                        <a:pt x="3840465" y="3331029"/>
                      </a:cubicBezTo>
                      <a:cubicBezTo>
                        <a:pt x="3731917" y="3350626"/>
                        <a:pt x="3467104" y="3270883"/>
                        <a:pt x="3236963" y="3331029"/>
                      </a:cubicBezTo>
                      <a:cubicBezTo>
                        <a:pt x="3006822" y="3391175"/>
                        <a:pt x="2978166" y="3293331"/>
                        <a:pt x="2798053" y="3331029"/>
                      </a:cubicBezTo>
                      <a:cubicBezTo>
                        <a:pt x="2617940" y="3368727"/>
                        <a:pt x="2500650" y="3314782"/>
                        <a:pt x="2249415" y="3331029"/>
                      </a:cubicBezTo>
                      <a:cubicBezTo>
                        <a:pt x="1998180" y="3347276"/>
                        <a:pt x="2028143" y="3315829"/>
                        <a:pt x="1865369" y="3331029"/>
                      </a:cubicBezTo>
                      <a:cubicBezTo>
                        <a:pt x="1702595" y="3346229"/>
                        <a:pt x="1349075" y="3317349"/>
                        <a:pt x="1207003" y="3331029"/>
                      </a:cubicBezTo>
                      <a:cubicBezTo>
                        <a:pt x="1064931" y="3344709"/>
                        <a:pt x="866502" y="3313142"/>
                        <a:pt x="658365" y="3331029"/>
                      </a:cubicBezTo>
                      <a:cubicBezTo>
                        <a:pt x="450228" y="3348916"/>
                        <a:pt x="146908" y="3318673"/>
                        <a:pt x="0" y="3331029"/>
                      </a:cubicBezTo>
                      <a:cubicBezTo>
                        <a:pt x="-17534" y="3210005"/>
                        <a:pt x="55673" y="3023587"/>
                        <a:pt x="0" y="2809168"/>
                      </a:cubicBezTo>
                      <a:cubicBezTo>
                        <a:pt x="-55673" y="2594749"/>
                        <a:pt x="21067" y="2534478"/>
                        <a:pt x="0" y="2320617"/>
                      </a:cubicBezTo>
                      <a:cubicBezTo>
                        <a:pt x="-21067" y="2106756"/>
                        <a:pt x="51278" y="1997730"/>
                        <a:pt x="0" y="1698825"/>
                      </a:cubicBezTo>
                      <a:cubicBezTo>
                        <a:pt x="-51278" y="1399920"/>
                        <a:pt x="7992" y="1357651"/>
                        <a:pt x="0" y="1143653"/>
                      </a:cubicBezTo>
                      <a:cubicBezTo>
                        <a:pt x="-7992" y="929655"/>
                        <a:pt x="25126" y="810068"/>
                        <a:pt x="0" y="688413"/>
                      </a:cubicBezTo>
                      <a:cubicBezTo>
                        <a:pt x="-25126" y="566758"/>
                        <a:pt x="3709" y="287418"/>
                        <a:pt x="0" y="0"/>
                      </a:cubicBezTo>
                      <a:cubicBezTo>
                        <a:pt x="207864" y="-17455"/>
                        <a:pt x="266079" y="2372"/>
                        <a:pt x="521208" y="0"/>
                      </a:cubicBezTo>
                      <a:cubicBezTo>
                        <a:pt x="776337" y="-2372"/>
                        <a:pt x="968696" y="19557"/>
                        <a:pt x="1100328" y="0"/>
                      </a:cubicBezTo>
                      <a:cubicBezTo>
                        <a:pt x="1231960" y="-19557"/>
                        <a:pt x="1473523" y="73184"/>
                        <a:pt x="1795272" y="0"/>
                      </a:cubicBezTo>
                      <a:cubicBezTo>
                        <a:pt x="2117021" y="-73184"/>
                        <a:pt x="2262712" y="46775"/>
                        <a:pt x="2490216" y="0"/>
                      </a:cubicBezTo>
                      <a:cubicBezTo>
                        <a:pt x="2717720" y="-46775"/>
                        <a:pt x="2838904" y="49054"/>
                        <a:pt x="3127248" y="0"/>
                      </a:cubicBezTo>
                      <a:cubicBezTo>
                        <a:pt x="3415592" y="-49054"/>
                        <a:pt x="3502279" y="6470"/>
                        <a:pt x="3648456" y="0"/>
                      </a:cubicBezTo>
                      <a:cubicBezTo>
                        <a:pt x="3794633" y="-6470"/>
                        <a:pt x="3897561" y="30685"/>
                        <a:pt x="4053840" y="0"/>
                      </a:cubicBezTo>
                      <a:cubicBezTo>
                        <a:pt x="4210119" y="-30685"/>
                        <a:pt x="4374017" y="528"/>
                        <a:pt x="4575048" y="0"/>
                      </a:cubicBezTo>
                      <a:cubicBezTo>
                        <a:pt x="4776079" y="-528"/>
                        <a:pt x="5000538" y="21950"/>
                        <a:pt x="5212080" y="0"/>
                      </a:cubicBezTo>
                      <a:cubicBezTo>
                        <a:pt x="5423622" y="-21950"/>
                        <a:pt x="5670752" y="14821"/>
                        <a:pt x="5791200" y="0"/>
                      </a:cubicBezTo>
                      <a:cubicBezTo>
                        <a:pt x="5815990" y="178156"/>
                        <a:pt x="5746054" y="268573"/>
                        <a:pt x="5791200" y="413582"/>
                      </a:cubicBezTo>
                      <a:cubicBezTo>
                        <a:pt x="5836346" y="558591"/>
                        <a:pt x="5764682" y="715391"/>
                        <a:pt x="5791200" y="857425"/>
                      </a:cubicBezTo>
                      <a:cubicBezTo>
                        <a:pt x="5817718" y="999459"/>
                        <a:pt x="5741124" y="1196528"/>
                        <a:pt x="5791200" y="1422317"/>
                      </a:cubicBezTo>
                      <a:cubicBezTo>
                        <a:pt x="5841276" y="1648106"/>
                        <a:pt x="5787415" y="1721583"/>
                        <a:pt x="5791200" y="1866161"/>
                      </a:cubicBezTo>
                      <a:cubicBezTo>
                        <a:pt x="5794985" y="2010739"/>
                        <a:pt x="5771498" y="2189815"/>
                        <a:pt x="5791200" y="2400791"/>
                      </a:cubicBezTo>
                      <a:cubicBezTo>
                        <a:pt x="5810902" y="2611767"/>
                        <a:pt x="5734353" y="2861332"/>
                        <a:pt x="5791200" y="3026207"/>
                      </a:cubicBezTo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スライス">
  <a:themeElements>
    <a:clrScheme name="スライス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スライス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スライス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3" sqref="B3"/>
      <selection pane="bottomLeft" activeCell="N8" sqref="N8"/>
    </sheetView>
  </sheetViews>
  <sheetFormatPr defaultRowHeight="17.399999999999999"/>
  <cols>
    <col min="1" max="7" width="16.453125" customWidth="1"/>
    <col min="8" max="8" width="10.7265625" customWidth="1"/>
    <col min="9" max="10" width="30.36328125" customWidth="1"/>
    <col min="11" max="11" width="5.36328125" customWidth="1"/>
    <col min="12" max="12" width="15.26953125" customWidth="1"/>
    <col min="13" max="16383" width="13.08984375" customWidth="1"/>
  </cols>
  <sheetData>
    <row r="1" spans="1:12" ht="9" customHeight="1">
      <c r="B1" s="20"/>
      <c r="C1" s="20"/>
      <c r="D1" s="20"/>
      <c r="L1" s="25" t="str">
        <f>TEXT(EDATE(DATE($B$3,$C$3,1),-3),"ggge")&amp;"年度版"&amp;" "&amp;"ごみカレンダー"</f>
        <v>令和8年度版 ごみカレンダー</v>
      </c>
    </row>
    <row r="2" spans="1:12" ht="94.5" customHeight="1"/>
    <row r="3" spans="1:12" ht="32.549999999999997" customHeight="1">
      <c r="B3" s="21">
        <v>2026</v>
      </c>
      <c r="C3" s="22">
        <v>5</v>
      </c>
      <c r="D3" s="23" t="s">
        <v>8</v>
      </c>
      <c r="F3" s="24"/>
    </row>
    <row r="4" spans="1:12" ht="19.95" customHeight="1">
      <c r="B4" s="47" t="s">
        <v>38</v>
      </c>
      <c r="C4" s="46"/>
      <c r="D4" s="46"/>
    </row>
    <row r="5" spans="1:12" ht="19.95" customHeight="1">
      <c r="B5" s="45"/>
      <c r="C5" s="45"/>
      <c r="D5" s="45"/>
    </row>
    <row r="6" spans="1:12" s="1" customFormat="1" ht="29.55" customHeight="1">
      <c r="A6" s="26" t="s">
        <v>0</v>
      </c>
      <c r="B6" s="27" t="s">
        <v>2</v>
      </c>
      <c r="C6" s="27" t="s">
        <v>5</v>
      </c>
      <c r="D6" s="27" t="s">
        <v>4</v>
      </c>
      <c r="E6" s="27" t="s">
        <v>3</v>
      </c>
      <c r="F6" s="27" t="s">
        <v>6</v>
      </c>
      <c r="G6" s="28" t="s">
        <v>7</v>
      </c>
    </row>
    <row r="7" spans="1:12" s="1" customFormat="1" ht="24" customHeight="1">
      <c r="A7" s="3" t="str">
        <f t="shared" ref="A7:G7" si="0">IF(MONTH(DATE($B$3,$C$3,1)-(WEEKDAY(DATE($B$3,$C$3,1),1)-1)+COLUMN()-1)=$C$3,DATE($B$3,$C$3,1)-(WEEKDAY(DATE($B$3,$C$3,1),1)-1)+COLUMN()-1,"")</f>
        <v/>
      </c>
      <c r="B7" s="7" t="str">
        <f t="shared" si="0"/>
        <v/>
      </c>
      <c r="C7" s="7" t="str">
        <f t="shared" si="0"/>
        <v/>
      </c>
      <c r="D7" s="7" t="str">
        <f>IF(MONTH(DATE($B$3,$C$3,1)-(WEEKDAY(DATE($B$3,$C$3,1),1)-1)+COLUMN()-1)=$C$3,DATE($B$3,$C$3,1)-(WEEKDAY(DATE($B$3,$C$3,1),1)-1)+COLUMN()-1,"")</f>
        <v/>
      </c>
      <c r="E7" s="7" t="str">
        <f t="shared" si="0"/>
        <v/>
      </c>
      <c r="F7" s="7">
        <f t="shared" si="0"/>
        <v>46143</v>
      </c>
      <c r="G7" s="13">
        <f t="shared" si="0"/>
        <v>46144</v>
      </c>
    </row>
    <row r="8" spans="1:12" s="2" customFormat="1" ht="59.55" customHeight="1">
      <c r="A8" s="29" t="str">
        <f ca="1">SUBSTITUTE(IF(A7="","",IFERROR(VLOOKUP(A7,INDIRECT($D$3&amp;"!A2:B1000"),2,FALSE),"")),"可燃","🔥可燃")</f>
        <v/>
      </c>
      <c r="B8" s="29" t="str">
        <f t="shared" ref="B8:G8" ca="1" si="1">SUBSTITUTE(IF(B7="","",IFERROR(VLOOKUP(B7,INDIRECT($D$3&amp;"!A2:B1000"),2,FALSE),"")),"可燃","🔥可燃")</f>
        <v/>
      </c>
      <c r="C8" s="29" t="str">
        <f t="shared" ca="1" si="1"/>
        <v/>
      </c>
      <c r="D8" s="29" t="str">
        <f t="shared" ca="1" si="1"/>
        <v/>
      </c>
      <c r="E8" s="29" t="str">
        <f t="shared" ca="1" si="1"/>
        <v/>
      </c>
      <c r="F8" s="29" t="str">
        <f t="shared" ca="1" si="1"/>
        <v>🔥可燃
ペットボトル</v>
      </c>
      <c r="G8" s="29" t="str">
        <f t="shared" ca="1" si="1"/>
        <v/>
      </c>
      <c r="I8" s="37" t="s">
        <v>35</v>
      </c>
      <c r="J8" s="41" t="str">
        <f ca="1">IFERROR(VLOOKUP(TODAY(),INDIRECT($D$3&amp;"!A1:B500"),2,FALSE),"ありません")</f>
        <v>可燃
ペットボトル</v>
      </c>
    </row>
    <row r="9" spans="1:12" s="1" customFormat="1" ht="24" customHeight="1">
      <c r="A9" s="4">
        <f t="shared" ref="A9:G9" si="2">IF(MONTH(DATE($B$3,$C$3,1)-(WEEKDAY(DATE($B$3,$C$3,1),1)-1)+COLUMN()-1+7)=$C$3,DATE($B$3,$C$3,1)-(WEEKDAY(DATE($B$3,$C$3,1),1)-1)+COLUMN()-1+7,"")</f>
        <v>46145</v>
      </c>
      <c r="B9" s="8">
        <f t="shared" si="2"/>
        <v>46146</v>
      </c>
      <c r="C9" s="8">
        <f t="shared" si="2"/>
        <v>46147</v>
      </c>
      <c r="D9" s="8">
        <f t="shared" si="2"/>
        <v>46148</v>
      </c>
      <c r="E9" s="8">
        <f t="shared" si="2"/>
        <v>46149</v>
      </c>
      <c r="F9" s="8">
        <f t="shared" si="2"/>
        <v>46150</v>
      </c>
      <c r="G9" s="14">
        <f t="shared" si="2"/>
        <v>46151</v>
      </c>
      <c r="I9" s="39"/>
      <c r="J9" s="41"/>
      <c r="L9" s="38"/>
    </row>
    <row r="10" spans="1:12" s="2" customFormat="1" ht="60" customHeight="1">
      <c r="A10" s="29" t="str">
        <f t="shared" ref="A10:G10" ca="1" si="3">SUBSTITUTE(IF(A9="","",IFERROR(VLOOKUP(A9,INDIRECT($D$3&amp;"!A2:B1000"),2,FALSE),"")),"可燃","🔥可燃")</f>
        <v/>
      </c>
      <c r="B10" s="29" t="str">
        <f t="shared" ca="1" si="3"/>
        <v>🔥可燃</v>
      </c>
      <c r="C10" s="29" t="str">
        <f t="shared" ca="1" si="3"/>
        <v/>
      </c>
      <c r="D10" s="29" t="str">
        <f t="shared" ca="1" si="3"/>
        <v>🔥可燃</v>
      </c>
      <c r="E10" s="29" t="str">
        <f t="shared" ca="1" si="3"/>
        <v>ビン・ガラス</v>
      </c>
      <c r="F10" s="29" t="str">
        <f t="shared" ca="1" si="3"/>
        <v>🔥可燃
ペットボトル</v>
      </c>
      <c r="G10" s="29" t="str">
        <f t="shared" ca="1" si="3"/>
        <v/>
      </c>
      <c r="I10" s="40" t="s">
        <v>36</v>
      </c>
      <c r="J10" s="42" t="str">
        <f ca="1">IFERROR(VLOOKUP(TODAY()+1,INDIRECT($D$3&amp;"!A1:B500"),2,FALSE),"ありません")</f>
        <v>ありません</v>
      </c>
      <c r="L10"/>
    </row>
    <row r="11" spans="1:12" s="1" customFormat="1" ht="24" customHeight="1">
      <c r="A11" s="4">
        <f t="shared" ref="A11:G11" si="4">IF(MONTH(DATE($B$3,$C$3,1)-(WEEKDAY(DATE($B$3,$C$3,1),1)-1)+COLUMN()-1+14)=$C$3,DATE($B$3,$C$3,1)-(WEEKDAY(DATE($B$3,$C$3,1),1)-1)+COLUMN()-1+14,"")</f>
        <v>46152</v>
      </c>
      <c r="B11" s="8">
        <f t="shared" si="4"/>
        <v>46153</v>
      </c>
      <c r="C11" s="8">
        <f t="shared" si="4"/>
        <v>46154</v>
      </c>
      <c r="D11" s="8">
        <f t="shared" si="4"/>
        <v>46155</v>
      </c>
      <c r="E11" s="8">
        <f t="shared" si="4"/>
        <v>46156</v>
      </c>
      <c r="F11" s="8">
        <f t="shared" si="4"/>
        <v>46157</v>
      </c>
      <c r="G11" s="14">
        <f t="shared" si="4"/>
        <v>46158</v>
      </c>
      <c r="J11" s="42"/>
      <c r="K11" s="19"/>
    </row>
    <row r="12" spans="1:12" s="2" customFormat="1" ht="60" customHeight="1">
      <c r="A12" s="29" t="str">
        <f t="shared" ref="A12" ca="1" si="5">SUBSTITUTE(IF(A11="","",IFERROR(VLOOKUP(A11,INDIRECT($D$3&amp;"!A2:B1000"),2,FALSE),"")),"可燃","🔥可燃")</f>
        <v/>
      </c>
      <c r="B12" s="29" t="str">
        <f t="shared" ref="B12" ca="1" si="6">SUBSTITUTE(IF(B11="","",IFERROR(VLOOKUP(B11,INDIRECT($D$3&amp;"!A2:B1000"),2,FALSE),"")),"可燃","🔥可燃")</f>
        <v>🔥可燃</v>
      </c>
      <c r="C12" s="29" t="str">
        <f t="shared" ref="C12" ca="1" si="7">SUBSTITUTE(IF(C11="","",IFERROR(VLOOKUP(C11,INDIRECT($D$3&amp;"!A2:B1000"),2,FALSE),"")),"可燃","🔥可燃")</f>
        <v/>
      </c>
      <c r="D12" s="29" t="str">
        <f t="shared" ref="D12" ca="1" si="8">SUBSTITUTE(IF(D11="","",IFERROR(VLOOKUP(D11,INDIRECT($D$3&amp;"!A2:B1000"),2,FALSE),"")),"可燃","🔥可燃")</f>
        <v>🔥可燃
カン</v>
      </c>
      <c r="E12" s="29" t="str">
        <f t="shared" ref="E12" ca="1" si="9">SUBSTITUTE(IF(E11="","",IFERROR(VLOOKUP(E11,INDIRECT($D$3&amp;"!A2:B1000"),2,FALSE),"")),"可燃","🔥可燃")</f>
        <v/>
      </c>
      <c r="F12" s="29" t="str">
        <f t="shared" ref="F12" ca="1" si="10">SUBSTITUTE(IF(F11="","",IFERROR(VLOOKUP(F11,INDIRECT($D$3&amp;"!A2:B1000"),2,FALSE),"")),"可燃","🔥可燃")</f>
        <v>🔥可燃
ペットボトル</v>
      </c>
      <c r="G12" s="29" t="str">
        <f t="shared" ref="G12" ca="1" si="11">SUBSTITUTE(IF(G11="","",IFERROR(VLOOKUP(G11,INDIRECT($D$3&amp;"!A2:B1000"),2,FALSE),"")),"可燃","🔥可燃")</f>
        <v/>
      </c>
      <c r="I12" s="43" t="s">
        <v>37</v>
      </c>
      <c r="J12" s="44"/>
      <c r="K12" s="44"/>
    </row>
    <row r="13" spans="1:12" s="1" customFormat="1" ht="24" customHeight="1">
      <c r="A13" s="4">
        <f t="shared" ref="A13:G13" si="12">IF(MONTH(DATE($B$3,$C$3,1)-(WEEKDAY(DATE($B$3,$C$3,1),1)-1)+COLUMN()-1+21)=$C$3,DATE($B$3,$C$3,1)-(WEEKDAY(DATE($B$3,$C$3,1),1)-1)+COLUMN()-1+21,"")</f>
        <v>46159</v>
      </c>
      <c r="B13" s="8">
        <f t="shared" si="12"/>
        <v>46160</v>
      </c>
      <c r="C13" s="8">
        <f t="shared" si="12"/>
        <v>46161</v>
      </c>
      <c r="D13" s="8">
        <f t="shared" si="12"/>
        <v>46162</v>
      </c>
      <c r="E13" s="8">
        <f t="shared" si="12"/>
        <v>46163</v>
      </c>
      <c r="F13" s="8">
        <f t="shared" si="12"/>
        <v>46164</v>
      </c>
      <c r="G13" s="14">
        <f t="shared" si="12"/>
        <v>46165</v>
      </c>
      <c r="I13" s="44"/>
      <c r="J13" s="44"/>
      <c r="K13" s="44"/>
    </row>
    <row r="14" spans="1:12" s="2" customFormat="1" ht="60" customHeight="1">
      <c r="A14" s="29" t="str">
        <f t="shared" ref="A14" ca="1" si="13">SUBSTITUTE(IF(A13="","",IFERROR(VLOOKUP(A13,INDIRECT($D$3&amp;"!A2:B1000"),2,FALSE),"")),"可燃","🔥可燃")</f>
        <v/>
      </c>
      <c r="B14" s="29" t="str">
        <f ca="1">SUBSTITUTE(IF(B13="","",IFERROR(VLOOKUP(B13,INDIRECT($D$3&amp;"!A2:B1000"),2,FALSE),"")),"可燃","🔥可燃")</f>
        <v>🔥可燃</v>
      </c>
      <c r="C14" s="29" t="str">
        <f ca="1">SUBSTITUTE(IF(C13="","",IFERROR(VLOOKUP(C13,INDIRECT($D$3&amp;"!A2:B1000"),2,FALSE),"")),"可燃","🔥可燃")</f>
        <v/>
      </c>
      <c r="D14" s="29" t="str">
        <f ca="1">SUBSTITUTE(IF(D13="","",IFERROR(VLOOKUP(D13,INDIRECT($D$3&amp;"!A2:B1000"),2,FALSE),"")),"可燃","🔥可燃")</f>
        <v>🔥可燃
金属類</v>
      </c>
      <c r="E14" s="29" t="str">
        <f t="shared" ref="E14" ca="1" si="14">SUBSTITUTE(IF(E13="","",IFERROR(VLOOKUP(E13,INDIRECT($D$3&amp;"!A2:B1000"),2,FALSE),"")),"可燃","🔥可燃")</f>
        <v/>
      </c>
      <c r="F14" s="29" t="str">
        <f t="shared" ref="F14" ca="1" si="15">SUBSTITUTE(IF(F13="","",IFERROR(VLOOKUP(F13,INDIRECT($D$3&amp;"!A2:B1000"),2,FALSE),"")),"可燃","🔥可燃")</f>
        <v>🔥可燃
ペットボトル</v>
      </c>
      <c r="G14" s="29" t="str">
        <f t="shared" ref="G14" ca="1" si="16">SUBSTITUTE(IF(G13="","",IFERROR(VLOOKUP(G13,INDIRECT($D$3&amp;"!A2:B1000"),2,FALSE),"")),"可燃","🔥可燃")</f>
        <v/>
      </c>
      <c r="J14" s="36"/>
    </row>
    <row r="15" spans="1:12" s="1" customFormat="1" ht="24" customHeight="1">
      <c r="A15" s="4">
        <f t="shared" ref="A15:G15" si="17">IF(MONTH(DATE($B$3,$C$3,1)-(WEEKDAY(DATE($B$3,$C$3,1),1)-1)+COLUMN()-1+28)=$C$3,DATE($B$3,$C$3,1)-(WEEKDAY(DATE($B$3,$C$3,1),1)-1)+COLUMN()-1+28,"")</f>
        <v>46166</v>
      </c>
      <c r="B15" s="8">
        <f t="shared" si="17"/>
        <v>46167</v>
      </c>
      <c r="C15" s="8">
        <f t="shared" si="17"/>
        <v>46168</v>
      </c>
      <c r="D15" s="10">
        <f t="shared" si="17"/>
        <v>46169</v>
      </c>
      <c r="E15" s="11">
        <f t="shared" si="17"/>
        <v>46170</v>
      </c>
      <c r="F15" s="11">
        <f t="shared" si="17"/>
        <v>46171</v>
      </c>
      <c r="G15" s="15">
        <f t="shared" si="17"/>
        <v>46172</v>
      </c>
    </row>
    <row r="16" spans="1:12" s="2" customFormat="1" ht="60" customHeight="1">
      <c r="A16" s="29" t="str">
        <f t="shared" ref="A16" ca="1" si="18">SUBSTITUTE(IF(A15="","",IFERROR(VLOOKUP(A15,INDIRECT($D$3&amp;"!A2:B1000"),2,FALSE),"")),"可燃","🔥可燃")</f>
        <v/>
      </c>
      <c r="B16" s="29" t="str">
        <f ca="1">SUBSTITUTE(IF(B15="","",IFERROR(VLOOKUP(B15,INDIRECT($D$3&amp;"!A2:B1000"),2,FALSE),"")),"可燃","🔥可燃")</f>
        <v>🔥可燃</v>
      </c>
      <c r="C16" s="29" t="str">
        <f ca="1">SUBSTITUTE(IF(C15="","",IFERROR(VLOOKUP(C15,INDIRECT($D$3&amp;"!A2:B1000"),2,FALSE),"")),"可燃","🔥可燃")</f>
        <v/>
      </c>
      <c r="D16" s="30" t="str">
        <f t="shared" ref="D16" ca="1" si="19">SUBSTITUTE(IF(D15="","",IFERROR(VLOOKUP(D15,INDIRECT($D$3&amp;"!A2:B1000"),2,FALSE),"")),"可燃","🔥可燃")</f>
        <v>🔥可燃
カン</v>
      </c>
      <c r="E16" s="31" t="str">
        <f t="shared" ref="E16" ca="1" si="20">SUBSTITUTE(IF(E15="","",IFERROR(VLOOKUP(E15,INDIRECT($D$3&amp;"!A2:B1000"),2,FALSE),"")),"可燃","🔥可燃")</f>
        <v/>
      </c>
      <c r="F16" s="31" t="str">
        <f t="shared" ref="F16" ca="1" si="21">SUBSTITUTE(IF(F15="","",IFERROR(VLOOKUP(F15,INDIRECT($D$3&amp;"!A2:B1000"),2,FALSE),"")),"可燃","🔥可燃")</f>
        <v>🔥可燃
ペットボトル</v>
      </c>
      <c r="G16" s="31" t="str">
        <f t="shared" ref="G16" ca="1" si="22">SUBSTITUTE(IF(G15="","",IFERROR(VLOOKUP(G15,INDIRECT($D$3&amp;"!A2:B1000"),2,FALSE),"")),"可燃","🔥可燃")</f>
        <v/>
      </c>
    </row>
    <row r="17" spans="1:7" s="1" customFormat="1" ht="24" customHeight="1">
      <c r="A17" s="5">
        <f t="shared" ref="A17:F17" si="23">IF(MONTH(DATE($B$3,$C$3,1)-(WEEKDAY(DATE($B$3,$C$3,1),1)-1)+COLUMN()-1+35)=$C$3,DATE($B$3,$C$3,1)-(WEEKDAY(DATE($B$3,$C$3,1),1)-1)+COLUMN()-1+35,"")</f>
        <v>46173</v>
      </c>
      <c r="B17" s="9" t="str">
        <f t="shared" si="23"/>
        <v/>
      </c>
      <c r="C17" s="9" t="str">
        <f t="shared" si="23"/>
        <v/>
      </c>
      <c r="D17" s="9" t="str">
        <f t="shared" si="23"/>
        <v/>
      </c>
      <c r="E17" s="9" t="str">
        <f t="shared" si="23"/>
        <v/>
      </c>
      <c r="F17" s="12" t="str">
        <f t="shared" si="23"/>
        <v/>
      </c>
    </row>
    <row r="18" spans="1:7" s="2" customFormat="1" ht="57.45" customHeight="1">
      <c r="A18" s="32" t="str">
        <f t="shared" ref="A18" ca="1" si="24">SUBSTITUTE(IF(A17="","",IFERROR(VLOOKUP(A17,INDIRECT($D$3&amp;"!A2:B1000"),2,FALSE),"")),"可燃","🔥可燃")</f>
        <v/>
      </c>
      <c r="B18" s="32" t="str">
        <f t="shared" ref="B18" ca="1" si="25">SUBSTITUTE(IF(B17="","",IFERROR(VLOOKUP(B17,INDIRECT($D$3&amp;"!A2:B1000"),2,FALSE),"")),"可燃","🔥可燃")</f>
        <v/>
      </c>
      <c r="C18" s="33" t="str">
        <f t="shared" ref="C18" ca="1" si="26">SUBSTITUTE(IF(C17="","",IFERROR(VLOOKUP(C17,INDIRECT($D$3&amp;"!A2:B1000"),2,FALSE),"")),"可燃","🔥可燃")</f>
        <v/>
      </c>
      <c r="D18" s="33" t="str">
        <f t="shared" ref="D18" ca="1" si="27">SUBSTITUTE(IF(D17="","",IFERROR(VLOOKUP(D17,INDIRECT($D$3&amp;"!A2:B1000"),2,FALSE),"")),"可燃","🔥可燃")</f>
        <v/>
      </c>
      <c r="E18" s="33" t="str">
        <f t="shared" ref="E18" ca="1" si="28">SUBSTITUTE(IF(E17="","",IFERROR(VLOOKUP(E17,INDIRECT($D$3&amp;"!A2:B1000"),2,FALSE),"")),"可燃","🔥可燃")</f>
        <v/>
      </c>
      <c r="F18" s="33" t="str">
        <f t="shared" ref="F18" ca="1" si="29">SUBSTITUTE(IF(F17="","",IFERROR(VLOOKUP(F17,INDIRECT($D$3&amp;"!A2:B1000"),2,FALSE),"")),"可燃","🔥可燃")</f>
        <v/>
      </c>
      <c r="G18" s="34" t="str">
        <f t="shared" ref="G18" ca="1" si="30">SUBSTITUTE(IF(G17="","",IFERROR(VLOOKUP(G17,INDIRECT($D$3&amp;"!A2:B1000"),2,FALSE),"")),"可燃","🔥可燃")</f>
        <v/>
      </c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</sheetData>
  <mergeCells count="3">
    <mergeCell ref="J8:J9"/>
    <mergeCell ref="J10:J11"/>
    <mergeCell ref="I12:K13"/>
  </mergeCells>
  <phoneticPr fontId="1" type="Hiragana"/>
  <conditionalFormatting sqref="A18">
    <cfRule type="expression" dxfId="14" priority="2">
      <formula>MONTH(A$17)=$C$3</formula>
    </cfRule>
  </conditionalFormatting>
  <conditionalFormatting sqref="A17:B17 B18">
    <cfRule type="expression" dxfId="13" priority="7">
      <formula>MONTH(A$17)=$C$3</formula>
    </cfRule>
  </conditionalFormatting>
  <conditionalFormatting sqref="A16:C16">
    <cfRule type="expression" dxfId="11" priority="3">
      <formula>A$15=""</formula>
    </cfRule>
  </conditionalFormatting>
  <conditionalFormatting sqref="A6:G18">
    <cfRule type="timePeriod" dxfId="10" priority="1" timePeriod="today">
      <formula>FLOOR(A6,1)=TODAY()</formula>
    </cfRule>
  </conditionalFormatting>
  <conditionalFormatting sqref="A7:G8">
    <cfRule type="expression" dxfId="8" priority="9">
      <formula>A$7=""</formula>
    </cfRule>
  </conditionalFormatting>
  <conditionalFormatting sqref="A10:G10">
    <cfRule type="expression" dxfId="6" priority="6">
      <formula>A$9=""</formula>
    </cfRule>
  </conditionalFormatting>
  <conditionalFormatting sqref="A12:G12">
    <cfRule type="expression" dxfId="4" priority="5">
      <formula>A$11=""</formula>
    </cfRule>
  </conditionalFormatting>
  <conditionalFormatting sqref="A14:G14">
    <cfRule type="expression" dxfId="2" priority="4">
      <formula>A$13=""</formula>
    </cfRule>
  </conditionalFormatting>
  <conditionalFormatting sqref="A15:G15 D16:G16">
    <cfRule type="expression" dxfId="1" priority="8">
      <formula>MONTH(A$15)=$C$3</formula>
    </cfRule>
  </conditionalFormatting>
  <printOptions horizontalCentered="1" verticalCentered="1"/>
  <pageMargins left="0" right="0" top="0" bottom="0" header="0.31496062992125984" footer="0.31496062992125984"/>
  <pageSetup paperSize="9" scale="60" orientation="landscape" r:id="rId1"/>
  <ignoredErrors>
    <ignoredError sqref="A9:G9 A17:G17 A11:G11 A13:G13 A15:G15" formula="1"/>
  </ignoredErrors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shapeId="1027" r:id="rId4">
          <objectPr defaultSize="0" autoPict="0" r:id="rId5">
            <anchor moveWithCells="1">
              <from>
                <xdr:col>8</xdr:col>
                <xdr:colOff>929640</xdr:colOff>
                <xdr:row>1</xdr:row>
                <xdr:rowOff>868680</xdr:rowOff>
              </from>
              <to>
                <xdr:col>9</xdr:col>
                <xdr:colOff>114300</xdr:colOff>
                <xdr:row>4</xdr:row>
                <xdr:rowOff>22860</xdr:rowOff>
              </to>
            </anchor>
          </objectPr>
        </oleObject>
      </mc:Choice>
      <mc:Fallback>
        <oleObject progId="パッケージャー シェル オブジェクト" shapeId="1027" r:id="rId4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FC5AB7D4-37A1-4C1E-8084-247E7358484E}">
            <xm:f>COUNTIFS(祝日リスト!$A:$A,DATE($B$3,$C$3,1)-(WEEKDAY(DATE($B$3,$C$3,1),1)-1)+COLUMN()-1+28)=1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A17:B17</xm:sqref>
        </x14:conditionalFormatting>
        <x14:conditionalFormatting xmlns:xm="http://schemas.microsoft.com/office/excel/2006/main">
          <x14:cfRule type="expression" priority="16" id="{D0767E5D-498E-430E-B309-57D78ACD6B88}">
            <xm:f>COUNTIFS(祝日リスト!$A:$A,DATE($B$3,$C$3,1)-(WEEKDAY(DATE($B$3,$C$3,1),1)-1)+COLUMN()-1)=1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A7:G7</xm:sqref>
        </x14:conditionalFormatting>
        <x14:conditionalFormatting xmlns:xm="http://schemas.microsoft.com/office/excel/2006/main">
          <x14:cfRule type="expression" priority="15" id="{40A2BAF8-F924-454A-AEB1-E11DBF714AB8}">
            <xm:f>COUNTIFS(祝日リスト!$A:$A,DATE($B$3,$C$3,1)-(WEEKDAY(DATE($B$3,$C$3,1),1)-1)+COLUMN()-1+7)=1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A9:G9</xm:sqref>
        </x14:conditionalFormatting>
        <x14:conditionalFormatting xmlns:xm="http://schemas.microsoft.com/office/excel/2006/main">
          <x14:cfRule type="expression" priority="14" id="{A18FF80A-958B-4A71-A5BC-49E284ECBEAB}">
            <xm:f>COUNTIFS(祝日リスト!$A:$A,DATE($B$3,$C$3,1)-(WEEKDAY(DATE($B$3,$C$3,1),1)-1)+COLUMN()-1+14)=1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A11:G11</xm:sqref>
        </x14:conditionalFormatting>
        <x14:conditionalFormatting xmlns:xm="http://schemas.microsoft.com/office/excel/2006/main">
          <x14:cfRule type="expression" priority="13" id="{B7027689-A667-41B8-A3C6-9F676BEE9567}">
            <xm:f>COUNTIFS(祝日リスト!$A:$A,DATE($B$3,$C$3,1)-(WEEKDAY(DATE($B$3,$C$3,1),1)-1)+COLUMN()-1+21)=1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A13:G13</xm:sqref>
        </x14:conditionalFormatting>
        <x14:conditionalFormatting xmlns:xm="http://schemas.microsoft.com/office/excel/2006/main">
          <x14:cfRule type="expression" priority="12" id="{F9AAE4B1-8CA8-47E7-A798-9CA938CF2AEC}">
            <xm:f>COUNTIFS(祝日リスト!$A:$A,DATE($B$3,$C$3,1)-(WEEKDAY(DATE($B$3,$C$3,1),1)-1)+COLUMN()-1+28)=1</xm:f>
            <x14:dxf>
              <font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A15:G15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年・月・区分リスト!$B$1:$B$12</xm:f>
          </x14:formula1>
          <xm:sqref>C3</xm:sqref>
        </x14:dataValidation>
        <x14:dataValidation type="list" allowBlank="1" showInputMessage="1" showErrorMessage="1" xr:uid="{00000000-0002-0000-0000-000002000000}">
          <x14:formula1>
            <xm:f>年・月・区分リスト!$C$1:$C$5</xm:f>
          </x14:formula1>
          <xm:sqref>D3</xm:sqref>
        </x14:dataValidation>
        <x14:dataValidation type="list" allowBlank="1" showInputMessage="1" showErrorMessage="1" xr:uid="{00000000-0002-0000-0000-000000000000}">
          <x14:formula1>
            <xm:f>OFFSET(年・月・区分リスト!$A$1,0,0,COUNTA(年・月・区分リスト!A:A),1)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0"/>
  <sheetViews>
    <sheetView workbookViewId="0">
      <selection activeCell="L17" sqref="L17"/>
    </sheetView>
  </sheetViews>
  <sheetFormatPr defaultRowHeight="17.399999999999999"/>
  <cols>
    <col min="1" max="1" width="11.54296875" style="16" customWidth="1"/>
  </cols>
  <sheetData>
    <row r="1" spans="1:1">
      <c r="A1" s="16">
        <v>46141</v>
      </c>
    </row>
    <row r="2" spans="1:1">
      <c r="A2" s="16">
        <v>46145</v>
      </c>
    </row>
    <row r="3" spans="1:1">
      <c r="A3" s="16">
        <v>46146</v>
      </c>
    </row>
    <row r="4" spans="1:1">
      <c r="A4" s="16">
        <v>46147</v>
      </c>
    </row>
    <row r="5" spans="1:1">
      <c r="A5" s="16">
        <v>46148</v>
      </c>
    </row>
    <row r="6" spans="1:1">
      <c r="A6" s="16">
        <v>46223</v>
      </c>
    </row>
    <row r="7" spans="1:1">
      <c r="A7" s="16">
        <v>46245</v>
      </c>
    </row>
    <row r="8" spans="1:1">
      <c r="A8" s="16">
        <v>46286</v>
      </c>
    </row>
    <row r="9" spans="1:1">
      <c r="A9" s="16">
        <v>46287</v>
      </c>
    </row>
    <row r="10" spans="1:1">
      <c r="A10" s="16">
        <v>46288</v>
      </c>
    </row>
    <row r="11" spans="1:1">
      <c r="A11" s="16">
        <v>46307</v>
      </c>
    </row>
    <row r="12" spans="1:1">
      <c r="A12" s="16">
        <v>46329</v>
      </c>
    </row>
    <row r="13" spans="1:1">
      <c r="A13" s="16">
        <v>46349</v>
      </c>
    </row>
    <row r="14" spans="1:1">
      <c r="A14" s="16">
        <v>46388</v>
      </c>
    </row>
    <row r="15" spans="1:1">
      <c r="A15" s="16">
        <v>46398</v>
      </c>
    </row>
    <row r="16" spans="1:1">
      <c r="A16" s="16">
        <v>46429</v>
      </c>
    </row>
    <row r="17" spans="1:1">
      <c r="A17" s="16">
        <v>46441</v>
      </c>
    </row>
    <row r="18" spans="1:1">
      <c r="A18" s="16">
        <v>46467</v>
      </c>
    </row>
    <row r="19" spans="1:1">
      <c r="A19" s="16">
        <v>46468</v>
      </c>
    </row>
    <row r="20" spans="1:1">
      <c r="A20" s="16">
        <v>46506</v>
      </c>
    </row>
    <row r="21" spans="1:1">
      <c r="A21" s="16">
        <v>46510</v>
      </c>
    </row>
    <row r="22" spans="1:1">
      <c r="A22" s="16">
        <v>46511</v>
      </c>
    </row>
    <row r="23" spans="1:1">
      <c r="A23" s="16">
        <v>46512</v>
      </c>
    </row>
    <row r="24" spans="1:1">
      <c r="A24" s="16">
        <v>46587</v>
      </c>
    </row>
    <row r="25" spans="1:1">
      <c r="A25" s="16">
        <v>46610</v>
      </c>
    </row>
    <row r="26" spans="1:1">
      <c r="A26" s="16">
        <v>46650</v>
      </c>
    </row>
    <row r="27" spans="1:1">
      <c r="A27" s="16">
        <v>46653</v>
      </c>
    </row>
    <row r="28" spans="1:1">
      <c r="A28" s="16">
        <v>46671</v>
      </c>
    </row>
    <row r="29" spans="1:1">
      <c r="A29" s="16">
        <v>46694</v>
      </c>
    </row>
    <row r="30" spans="1:1">
      <c r="A30" s="16">
        <v>46714</v>
      </c>
    </row>
  </sheetData>
  <phoneticPr fontId="1" type="Hiragana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8"/>
  <sheetViews>
    <sheetView workbookViewId="0">
      <selection activeCell="B2" sqref="B2:B208"/>
    </sheetView>
  </sheetViews>
  <sheetFormatPr defaultRowHeight="17.399999999999999"/>
  <cols>
    <col min="1" max="1" width="11.54296875" style="16" customWidth="1"/>
    <col min="2" max="2" width="19.54296875" customWidth="1"/>
  </cols>
  <sheetData>
    <row r="1" spans="1:3">
      <c r="A1" s="16" t="s">
        <v>14</v>
      </c>
      <c r="B1" t="s">
        <v>13</v>
      </c>
    </row>
    <row r="2" spans="1:3">
      <c r="A2" s="17">
        <v>46113</v>
      </c>
      <c r="B2" t="s">
        <v>24</v>
      </c>
      <c r="C2" t="str">
        <f>SUBSTITUTE(B2," ",CHAR(10))</f>
        <v>可燃
ビン・ガラス</v>
      </c>
    </row>
    <row r="3" spans="1:3">
      <c r="A3" s="17">
        <v>46115</v>
      </c>
      <c r="B3" t="s">
        <v>25</v>
      </c>
      <c r="C3" t="str">
        <f t="shared" ref="C3:C66" si="0">SUBSTITUTE(B3," ",CHAR(10))</f>
        <v>可燃
ペットボトル</v>
      </c>
    </row>
    <row r="4" spans="1:3">
      <c r="A4" s="17">
        <v>46118</v>
      </c>
      <c r="B4" t="s">
        <v>15</v>
      </c>
      <c r="C4" t="str">
        <f t="shared" si="0"/>
        <v>可燃</v>
      </c>
    </row>
    <row r="5" spans="1:3">
      <c r="A5" s="16">
        <v>46120</v>
      </c>
      <c r="B5" t="s">
        <v>18</v>
      </c>
      <c r="C5" t="str">
        <f t="shared" si="0"/>
        <v>可燃
カン</v>
      </c>
    </row>
    <row r="6" spans="1:3">
      <c r="A6" s="16">
        <v>46122</v>
      </c>
      <c r="B6" t="s">
        <v>25</v>
      </c>
      <c r="C6" t="str">
        <f t="shared" si="0"/>
        <v>可燃
ペットボトル</v>
      </c>
    </row>
    <row r="7" spans="1:3">
      <c r="A7" s="16">
        <v>46125</v>
      </c>
      <c r="B7" t="s">
        <v>15</v>
      </c>
      <c r="C7" t="str">
        <f t="shared" si="0"/>
        <v>可燃</v>
      </c>
    </row>
    <row r="8" spans="1:3">
      <c r="A8" s="16">
        <v>46127</v>
      </c>
      <c r="B8" t="s">
        <v>19</v>
      </c>
      <c r="C8" t="str">
        <f t="shared" si="0"/>
        <v>可燃
金属類</v>
      </c>
    </row>
    <row r="9" spans="1:3">
      <c r="A9" s="16">
        <v>46129</v>
      </c>
      <c r="B9" t="s">
        <v>25</v>
      </c>
      <c r="C9" t="str">
        <f t="shared" si="0"/>
        <v>可燃
ペットボトル</v>
      </c>
    </row>
    <row r="10" spans="1:3">
      <c r="A10" s="16">
        <v>46132</v>
      </c>
      <c r="B10" t="s">
        <v>15</v>
      </c>
      <c r="C10" t="str">
        <f t="shared" si="0"/>
        <v>可燃</v>
      </c>
    </row>
    <row r="11" spans="1:3">
      <c r="A11" s="16">
        <v>46134</v>
      </c>
      <c r="B11" t="s">
        <v>18</v>
      </c>
      <c r="C11" t="str">
        <f t="shared" si="0"/>
        <v>可燃
カン</v>
      </c>
    </row>
    <row r="12" spans="1:3">
      <c r="A12" s="16">
        <v>46136</v>
      </c>
      <c r="B12" t="s">
        <v>25</v>
      </c>
      <c r="C12" t="str">
        <f t="shared" si="0"/>
        <v>可燃
ペットボトル</v>
      </c>
    </row>
    <row r="13" spans="1:3">
      <c r="A13" s="16">
        <v>46139</v>
      </c>
      <c r="B13" t="s">
        <v>15</v>
      </c>
      <c r="C13" t="str">
        <f t="shared" si="0"/>
        <v>可燃</v>
      </c>
    </row>
    <row r="14" spans="1:3">
      <c r="A14" s="16">
        <v>46141</v>
      </c>
      <c r="B14" t="s">
        <v>15</v>
      </c>
      <c r="C14" t="str">
        <f t="shared" si="0"/>
        <v>可燃</v>
      </c>
    </row>
    <row r="15" spans="1:3">
      <c r="A15" s="16">
        <v>46143</v>
      </c>
      <c r="B15" t="s">
        <v>25</v>
      </c>
      <c r="C15" t="str">
        <f t="shared" si="0"/>
        <v>可燃
ペットボトル</v>
      </c>
    </row>
    <row r="16" spans="1:3">
      <c r="A16" s="16">
        <v>46146</v>
      </c>
      <c r="B16" t="s">
        <v>15</v>
      </c>
      <c r="C16" t="str">
        <f t="shared" si="0"/>
        <v>可燃</v>
      </c>
    </row>
    <row r="17" spans="1:3">
      <c r="A17" s="16">
        <v>46148</v>
      </c>
      <c r="B17" t="s">
        <v>15</v>
      </c>
      <c r="C17" t="str">
        <f t="shared" si="0"/>
        <v>可燃</v>
      </c>
    </row>
    <row r="18" spans="1:3">
      <c r="A18" s="16">
        <v>46149</v>
      </c>
      <c r="B18" t="s">
        <v>1</v>
      </c>
      <c r="C18" t="str">
        <f t="shared" si="0"/>
        <v>ビン・ガラス</v>
      </c>
    </row>
    <row r="19" spans="1:3">
      <c r="A19" s="16">
        <v>46150</v>
      </c>
      <c r="B19" t="s">
        <v>25</v>
      </c>
      <c r="C19" t="str">
        <f t="shared" si="0"/>
        <v>可燃
ペットボトル</v>
      </c>
    </row>
    <row r="20" spans="1:3">
      <c r="A20" s="16">
        <v>46153</v>
      </c>
      <c r="B20" t="s">
        <v>15</v>
      </c>
      <c r="C20" t="str">
        <f t="shared" si="0"/>
        <v>可燃</v>
      </c>
    </row>
    <row r="21" spans="1:3">
      <c r="A21" s="16">
        <v>46155</v>
      </c>
      <c r="B21" t="s">
        <v>18</v>
      </c>
      <c r="C21" t="str">
        <f t="shared" si="0"/>
        <v>可燃
カン</v>
      </c>
    </row>
    <row r="22" spans="1:3">
      <c r="A22" s="16">
        <v>46157</v>
      </c>
      <c r="B22" t="s">
        <v>25</v>
      </c>
      <c r="C22" t="str">
        <f t="shared" si="0"/>
        <v>可燃
ペットボトル</v>
      </c>
    </row>
    <row r="23" spans="1:3">
      <c r="A23" s="16">
        <v>46160</v>
      </c>
      <c r="B23" t="s">
        <v>15</v>
      </c>
      <c r="C23" t="str">
        <f t="shared" si="0"/>
        <v>可燃</v>
      </c>
    </row>
    <row r="24" spans="1:3">
      <c r="A24" s="16">
        <v>46162</v>
      </c>
      <c r="B24" t="s">
        <v>19</v>
      </c>
      <c r="C24" t="str">
        <f t="shared" si="0"/>
        <v>可燃
金属類</v>
      </c>
    </row>
    <row r="25" spans="1:3">
      <c r="A25" s="16">
        <v>46164</v>
      </c>
      <c r="B25" t="s">
        <v>25</v>
      </c>
      <c r="C25" t="str">
        <f t="shared" si="0"/>
        <v>可燃
ペットボトル</v>
      </c>
    </row>
    <row r="26" spans="1:3">
      <c r="A26" s="16">
        <v>46167</v>
      </c>
      <c r="B26" t="s">
        <v>15</v>
      </c>
      <c r="C26" t="str">
        <f t="shared" si="0"/>
        <v>可燃</v>
      </c>
    </row>
    <row r="27" spans="1:3">
      <c r="A27" s="16">
        <v>46169</v>
      </c>
      <c r="B27" t="s">
        <v>18</v>
      </c>
      <c r="C27" t="str">
        <f t="shared" si="0"/>
        <v>可燃
カン</v>
      </c>
    </row>
    <row r="28" spans="1:3">
      <c r="A28" s="16">
        <v>46171</v>
      </c>
      <c r="B28" t="s">
        <v>25</v>
      </c>
      <c r="C28" t="str">
        <f t="shared" si="0"/>
        <v>可燃
ペットボトル</v>
      </c>
    </row>
    <row r="29" spans="1:3">
      <c r="A29" s="16">
        <v>46174</v>
      </c>
      <c r="B29" t="s">
        <v>15</v>
      </c>
      <c r="C29" t="str">
        <f t="shared" si="0"/>
        <v>可燃</v>
      </c>
    </row>
    <row r="30" spans="1:3">
      <c r="A30" s="16">
        <v>46175</v>
      </c>
      <c r="B30" t="s">
        <v>16</v>
      </c>
      <c r="C30" t="str">
        <f t="shared" si="0"/>
        <v>蛍光灯</v>
      </c>
    </row>
    <row r="31" spans="1:3">
      <c r="A31" s="16">
        <v>46176</v>
      </c>
      <c r="B31" t="s">
        <v>24</v>
      </c>
      <c r="C31" t="str">
        <f t="shared" si="0"/>
        <v>可燃
ビン・ガラス</v>
      </c>
    </row>
    <row r="32" spans="1:3">
      <c r="A32" s="16">
        <v>46178</v>
      </c>
      <c r="B32" t="s">
        <v>25</v>
      </c>
      <c r="C32" t="str">
        <f t="shared" si="0"/>
        <v>可燃
ペットボトル</v>
      </c>
    </row>
    <row r="33" spans="1:3">
      <c r="A33" s="16">
        <v>46181</v>
      </c>
      <c r="B33" t="s">
        <v>15</v>
      </c>
      <c r="C33" t="str">
        <f t="shared" si="0"/>
        <v>可燃</v>
      </c>
    </row>
    <row r="34" spans="1:3">
      <c r="A34" s="16">
        <v>46183</v>
      </c>
      <c r="B34" t="s">
        <v>18</v>
      </c>
      <c r="C34" t="str">
        <f t="shared" si="0"/>
        <v>可燃
カン</v>
      </c>
    </row>
    <row r="35" spans="1:3">
      <c r="A35" s="16">
        <v>46185</v>
      </c>
      <c r="B35" t="s">
        <v>25</v>
      </c>
      <c r="C35" t="str">
        <f t="shared" si="0"/>
        <v>可燃
ペットボトル</v>
      </c>
    </row>
    <row r="36" spans="1:3">
      <c r="A36" s="16">
        <v>46188</v>
      </c>
      <c r="B36" t="s">
        <v>15</v>
      </c>
      <c r="C36" t="str">
        <f t="shared" si="0"/>
        <v>可燃</v>
      </c>
    </row>
    <row r="37" spans="1:3">
      <c r="A37" s="16">
        <v>46190</v>
      </c>
      <c r="B37" t="s">
        <v>19</v>
      </c>
      <c r="C37" t="str">
        <f t="shared" si="0"/>
        <v>可燃
金属類</v>
      </c>
    </row>
    <row r="38" spans="1:3">
      <c r="A38" s="16">
        <v>46192</v>
      </c>
      <c r="B38" t="s">
        <v>25</v>
      </c>
      <c r="C38" t="str">
        <f t="shared" si="0"/>
        <v>可燃
ペットボトル</v>
      </c>
    </row>
    <row r="39" spans="1:3">
      <c r="A39" s="16">
        <v>46195</v>
      </c>
      <c r="B39" t="s">
        <v>15</v>
      </c>
      <c r="C39" t="str">
        <f t="shared" si="0"/>
        <v>可燃</v>
      </c>
    </row>
    <row r="40" spans="1:3">
      <c r="A40" s="16">
        <v>46197</v>
      </c>
      <c r="B40" t="s">
        <v>18</v>
      </c>
      <c r="C40" t="str">
        <f t="shared" si="0"/>
        <v>可燃
カン</v>
      </c>
    </row>
    <row r="41" spans="1:3">
      <c r="A41" s="16">
        <v>46199</v>
      </c>
      <c r="B41" t="s">
        <v>25</v>
      </c>
      <c r="C41" t="str">
        <f t="shared" si="0"/>
        <v>可燃
ペットボトル</v>
      </c>
    </row>
    <row r="42" spans="1:3">
      <c r="A42" s="16">
        <v>46202</v>
      </c>
      <c r="B42" t="s">
        <v>15</v>
      </c>
      <c r="C42" t="str">
        <f t="shared" si="0"/>
        <v>可燃</v>
      </c>
    </row>
    <row r="43" spans="1:3">
      <c r="A43" s="16">
        <v>46204</v>
      </c>
      <c r="B43" t="s">
        <v>24</v>
      </c>
      <c r="C43" t="str">
        <f t="shared" si="0"/>
        <v>可燃
ビン・ガラス</v>
      </c>
    </row>
    <row r="44" spans="1:3">
      <c r="A44" s="16">
        <v>46206</v>
      </c>
      <c r="B44" t="s">
        <v>25</v>
      </c>
      <c r="C44" t="str">
        <f t="shared" si="0"/>
        <v>可燃
ペットボトル</v>
      </c>
    </row>
    <row r="45" spans="1:3">
      <c r="A45" s="16">
        <v>46209</v>
      </c>
      <c r="B45" t="s">
        <v>15</v>
      </c>
      <c r="C45" t="str">
        <f t="shared" si="0"/>
        <v>可燃</v>
      </c>
    </row>
    <row r="46" spans="1:3">
      <c r="A46" s="16">
        <v>46211</v>
      </c>
      <c r="B46" t="s">
        <v>18</v>
      </c>
      <c r="C46" t="str">
        <f t="shared" si="0"/>
        <v>可燃
カン</v>
      </c>
    </row>
    <row r="47" spans="1:3">
      <c r="A47" s="16">
        <v>46213</v>
      </c>
      <c r="B47" t="s">
        <v>25</v>
      </c>
      <c r="C47" t="str">
        <f t="shared" si="0"/>
        <v>可燃
ペットボトル</v>
      </c>
    </row>
    <row r="48" spans="1:3">
      <c r="A48" s="16">
        <v>46216</v>
      </c>
      <c r="B48" t="s">
        <v>15</v>
      </c>
      <c r="C48" t="str">
        <f t="shared" si="0"/>
        <v>可燃</v>
      </c>
    </row>
    <row r="49" spans="1:3">
      <c r="A49" s="16">
        <v>46218</v>
      </c>
      <c r="B49" t="s">
        <v>19</v>
      </c>
      <c r="C49" t="str">
        <f t="shared" si="0"/>
        <v>可燃
金属類</v>
      </c>
    </row>
    <row r="50" spans="1:3">
      <c r="A50" s="16">
        <v>46220</v>
      </c>
      <c r="B50" t="s">
        <v>25</v>
      </c>
      <c r="C50" t="str">
        <f t="shared" si="0"/>
        <v>可燃
ペットボトル</v>
      </c>
    </row>
    <row r="51" spans="1:3">
      <c r="A51" s="16">
        <v>46223</v>
      </c>
      <c r="B51" t="s">
        <v>15</v>
      </c>
      <c r="C51" t="str">
        <f t="shared" si="0"/>
        <v>可燃</v>
      </c>
    </row>
    <row r="52" spans="1:3">
      <c r="A52" s="16">
        <v>46225</v>
      </c>
      <c r="B52" t="s">
        <v>18</v>
      </c>
      <c r="C52" t="str">
        <f t="shared" si="0"/>
        <v>可燃
カン</v>
      </c>
    </row>
    <row r="53" spans="1:3">
      <c r="A53" s="16">
        <v>46227</v>
      </c>
      <c r="B53" t="s">
        <v>25</v>
      </c>
      <c r="C53" t="str">
        <f t="shared" si="0"/>
        <v>可燃
ペットボトル</v>
      </c>
    </row>
    <row r="54" spans="1:3">
      <c r="A54" s="16">
        <v>46230</v>
      </c>
      <c r="B54" t="s">
        <v>15</v>
      </c>
      <c r="C54" t="str">
        <f t="shared" si="0"/>
        <v>可燃</v>
      </c>
    </row>
    <row r="55" spans="1:3">
      <c r="A55" s="16">
        <v>46232</v>
      </c>
      <c r="B55" t="s">
        <v>15</v>
      </c>
      <c r="C55" t="str">
        <f t="shared" si="0"/>
        <v>可燃</v>
      </c>
    </row>
    <row r="56" spans="1:3">
      <c r="A56" s="16">
        <v>46234</v>
      </c>
      <c r="B56" t="s">
        <v>25</v>
      </c>
      <c r="C56" t="str">
        <f t="shared" si="0"/>
        <v>可燃
ペットボトル</v>
      </c>
    </row>
    <row r="57" spans="1:3">
      <c r="A57" s="16">
        <v>46237</v>
      </c>
      <c r="B57" t="s">
        <v>15</v>
      </c>
      <c r="C57" t="str">
        <f t="shared" si="0"/>
        <v>可燃</v>
      </c>
    </row>
    <row r="58" spans="1:3">
      <c r="A58" s="16">
        <v>46239</v>
      </c>
      <c r="B58" t="s">
        <v>24</v>
      </c>
      <c r="C58" t="str">
        <f t="shared" si="0"/>
        <v>可燃
ビン・ガラス</v>
      </c>
    </row>
    <row r="59" spans="1:3">
      <c r="A59" s="16">
        <v>46241</v>
      </c>
      <c r="B59" t="s">
        <v>25</v>
      </c>
      <c r="C59" t="str">
        <f t="shared" si="0"/>
        <v>可燃
ペットボトル</v>
      </c>
    </row>
    <row r="60" spans="1:3">
      <c r="A60" s="16">
        <v>46244</v>
      </c>
      <c r="B60" t="s">
        <v>15</v>
      </c>
      <c r="C60" t="str">
        <f t="shared" si="0"/>
        <v>可燃</v>
      </c>
    </row>
    <row r="61" spans="1:3">
      <c r="A61" s="16">
        <v>46246</v>
      </c>
      <c r="B61" t="s">
        <v>18</v>
      </c>
      <c r="C61" t="str">
        <f t="shared" si="0"/>
        <v>可燃
カン</v>
      </c>
    </row>
    <row r="62" spans="1:3">
      <c r="A62" s="16">
        <v>46248</v>
      </c>
      <c r="B62" t="s">
        <v>25</v>
      </c>
      <c r="C62" t="str">
        <f t="shared" si="0"/>
        <v>可燃
ペットボトル</v>
      </c>
    </row>
    <row r="63" spans="1:3">
      <c r="A63" s="16">
        <v>46251</v>
      </c>
      <c r="B63" t="s">
        <v>15</v>
      </c>
      <c r="C63" t="str">
        <f t="shared" si="0"/>
        <v>可燃</v>
      </c>
    </row>
    <row r="64" spans="1:3">
      <c r="A64" s="16">
        <v>46253</v>
      </c>
      <c r="B64" t="s">
        <v>19</v>
      </c>
      <c r="C64" t="str">
        <f t="shared" si="0"/>
        <v>可燃
金属類</v>
      </c>
    </row>
    <row r="65" spans="1:3">
      <c r="A65" s="16">
        <v>46255</v>
      </c>
      <c r="B65" t="s">
        <v>25</v>
      </c>
      <c r="C65" t="str">
        <f t="shared" si="0"/>
        <v>可燃
ペットボトル</v>
      </c>
    </row>
    <row r="66" spans="1:3">
      <c r="A66" s="16">
        <v>46258</v>
      </c>
      <c r="B66" t="s">
        <v>15</v>
      </c>
      <c r="C66" t="str">
        <f t="shared" si="0"/>
        <v>可燃</v>
      </c>
    </row>
    <row r="67" spans="1:3">
      <c r="A67" s="16">
        <v>46260</v>
      </c>
      <c r="B67" t="s">
        <v>18</v>
      </c>
      <c r="C67" t="str">
        <f t="shared" ref="C67:C130" si="1">SUBSTITUTE(B67," ",CHAR(10))</f>
        <v>可燃
カン</v>
      </c>
    </row>
    <row r="68" spans="1:3">
      <c r="A68" s="16">
        <v>46262</v>
      </c>
      <c r="B68" t="s">
        <v>25</v>
      </c>
      <c r="C68" t="str">
        <f t="shared" si="1"/>
        <v>可燃
ペットボトル</v>
      </c>
    </row>
    <row r="69" spans="1:3">
      <c r="A69" s="16">
        <v>46265</v>
      </c>
      <c r="B69" t="s">
        <v>15</v>
      </c>
      <c r="C69" t="str">
        <f t="shared" si="1"/>
        <v>可燃</v>
      </c>
    </row>
    <row r="70" spans="1:3">
      <c r="A70" s="16">
        <v>46267</v>
      </c>
      <c r="B70" t="s">
        <v>24</v>
      </c>
      <c r="C70" t="str">
        <f t="shared" si="1"/>
        <v>可燃
ビン・ガラス</v>
      </c>
    </row>
    <row r="71" spans="1:3">
      <c r="A71" s="16">
        <v>46269</v>
      </c>
      <c r="B71" t="s">
        <v>25</v>
      </c>
      <c r="C71" t="str">
        <f t="shared" si="1"/>
        <v>可燃
ペットボトル</v>
      </c>
    </row>
    <row r="72" spans="1:3">
      <c r="A72" s="16">
        <v>46272</v>
      </c>
      <c r="B72" t="s">
        <v>15</v>
      </c>
      <c r="C72" t="str">
        <f t="shared" si="1"/>
        <v>可燃</v>
      </c>
    </row>
    <row r="73" spans="1:3">
      <c r="A73" s="16">
        <v>46273</v>
      </c>
      <c r="B73" t="s">
        <v>33</v>
      </c>
      <c r="C73" t="str">
        <f t="shared" si="1"/>
        <v>電池類</v>
      </c>
    </row>
    <row r="74" spans="1:3">
      <c r="A74" s="16">
        <v>46274</v>
      </c>
      <c r="B74" t="s">
        <v>18</v>
      </c>
      <c r="C74" t="str">
        <f t="shared" si="1"/>
        <v>可燃
カン</v>
      </c>
    </row>
    <row r="75" spans="1:3">
      <c r="A75" s="16">
        <v>46276</v>
      </c>
      <c r="B75" t="s">
        <v>25</v>
      </c>
      <c r="C75" t="str">
        <f t="shared" si="1"/>
        <v>可燃
ペットボトル</v>
      </c>
    </row>
    <row r="76" spans="1:3">
      <c r="A76" s="16">
        <v>46279</v>
      </c>
      <c r="B76" t="s">
        <v>15</v>
      </c>
      <c r="C76" t="str">
        <f t="shared" si="1"/>
        <v>可燃</v>
      </c>
    </row>
    <row r="77" spans="1:3">
      <c r="A77" s="16">
        <v>46281</v>
      </c>
      <c r="B77" t="s">
        <v>19</v>
      </c>
      <c r="C77" t="str">
        <f t="shared" si="1"/>
        <v>可燃
金属類</v>
      </c>
    </row>
    <row r="78" spans="1:3">
      <c r="A78" s="16">
        <v>46283</v>
      </c>
      <c r="B78" t="s">
        <v>25</v>
      </c>
      <c r="C78" t="str">
        <f t="shared" si="1"/>
        <v>可燃
ペットボトル</v>
      </c>
    </row>
    <row r="79" spans="1:3">
      <c r="A79" s="16">
        <v>46286</v>
      </c>
      <c r="B79" t="s">
        <v>15</v>
      </c>
      <c r="C79" t="str">
        <f t="shared" si="1"/>
        <v>可燃</v>
      </c>
    </row>
    <row r="80" spans="1:3">
      <c r="A80" s="16">
        <v>46288</v>
      </c>
      <c r="B80" t="s">
        <v>15</v>
      </c>
      <c r="C80" t="str">
        <f t="shared" si="1"/>
        <v>可燃</v>
      </c>
    </row>
    <row r="81" spans="1:3">
      <c r="A81" s="16">
        <v>46290</v>
      </c>
      <c r="B81" t="s">
        <v>25</v>
      </c>
      <c r="C81" t="str">
        <f t="shared" si="1"/>
        <v>可燃
ペットボトル</v>
      </c>
    </row>
    <row r="82" spans="1:3">
      <c r="A82" s="16">
        <v>46293</v>
      </c>
      <c r="B82" t="s">
        <v>15</v>
      </c>
      <c r="C82" t="str">
        <f t="shared" si="1"/>
        <v>可燃</v>
      </c>
    </row>
    <row r="83" spans="1:3">
      <c r="A83" s="16">
        <v>46295</v>
      </c>
      <c r="B83" t="s">
        <v>18</v>
      </c>
      <c r="C83" t="str">
        <f t="shared" si="1"/>
        <v>可燃
カン</v>
      </c>
    </row>
    <row r="84" spans="1:3">
      <c r="A84" s="16">
        <v>46296</v>
      </c>
      <c r="B84" t="s">
        <v>16</v>
      </c>
      <c r="C84" t="str">
        <f t="shared" si="1"/>
        <v>蛍光灯</v>
      </c>
    </row>
    <row r="85" spans="1:3">
      <c r="A85" s="16">
        <v>46297</v>
      </c>
      <c r="B85" t="s">
        <v>25</v>
      </c>
      <c r="C85" t="str">
        <f t="shared" si="1"/>
        <v>可燃
ペットボトル</v>
      </c>
    </row>
    <row r="86" spans="1:3">
      <c r="A86" s="16">
        <v>46300</v>
      </c>
      <c r="B86" t="s">
        <v>15</v>
      </c>
      <c r="C86" t="str">
        <f t="shared" si="1"/>
        <v>可燃</v>
      </c>
    </row>
    <row r="87" spans="1:3">
      <c r="A87" s="16">
        <v>46302</v>
      </c>
      <c r="B87" t="s">
        <v>24</v>
      </c>
      <c r="C87" t="str">
        <f t="shared" si="1"/>
        <v>可燃
ビン・ガラス</v>
      </c>
    </row>
    <row r="88" spans="1:3">
      <c r="A88" s="16">
        <v>46304</v>
      </c>
      <c r="B88" t="s">
        <v>25</v>
      </c>
      <c r="C88" t="str">
        <f t="shared" si="1"/>
        <v>可燃
ペットボトル</v>
      </c>
    </row>
    <row r="89" spans="1:3">
      <c r="A89" s="16">
        <v>46307</v>
      </c>
      <c r="B89" t="s">
        <v>15</v>
      </c>
      <c r="C89" t="str">
        <f t="shared" si="1"/>
        <v>可燃</v>
      </c>
    </row>
    <row r="90" spans="1:3">
      <c r="A90" s="16">
        <v>46309</v>
      </c>
      <c r="B90" t="s">
        <v>18</v>
      </c>
      <c r="C90" t="str">
        <f t="shared" si="1"/>
        <v>可燃
カン</v>
      </c>
    </row>
    <row r="91" spans="1:3">
      <c r="A91" s="16">
        <v>46311</v>
      </c>
      <c r="B91" t="s">
        <v>25</v>
      </c>
      <c r="C91" t="str">
        <f t="shared" si="1"/>
        <v>可燃
ペットボトル</v>
      </c>
    </row>
    <row r="92" spans="1:3">
      <c r="A92" s="16">
        <v>46314</v>
      </c>
      <c r="B92" t="s">
        <v>15</v>
      </c>
      <c r="C92" t="str">
        <f t="shared" si="1"/>
        <v>可燃</v>
      </c>
    </row>
    <row r="93" spans="1:3">
      <c r="A93" s="16">
        <v>46316</v>
      </c>
      <c r="B93" t="s">
        <v>19</v>
      </c>
      <c r="C93" t="str">
        <f t="shared" si="1"/>
        <v>可燃
金属類</v>
      </c>
    </row>
    <row r="94" spans="1:3">
      <c r="A94" s="16">
        <v>46318</v>
      </c>
      <c r="B94" t="s">
        <v>25</v>
      </c>
      <c r="C94" t="str">
        <f t="shared" si="1"/>
        <v>可燃
ペットボトル</v>
      </c>
    </row>
    <row r="95" spans="1:3">
      <c r="A95" s="16">
        <v>46321</v>
      </c>
      <c r="B95" t="s">
        <v>15</v>
      </c>
      <c r="C95" t="str">
        <f t="shared" si="1"/>
        <v>可燃</v>
      </c>
    </row>
    <row r="96" spans="1:3">
      <c r="A96" s="16">
        <v>46323</v>
      </c>
      <c r="B96" t="s">
        <v>18</v>
      </c>
      <c r="C96" t="str">
        <f t="shared" si="1"/>
        <v>可燃
カン</v>
      </c>
    </row>
    <row r="97" spans="1:3">
      <c r="A97" s="16">
        <v>46325</v>
      </c>
      <c r="B97" t="s">
        <v>25</v>
      </c>
      <c r="C97" t="str">
        <f t="shared" si="1"/>
        <v>可燃
ペットボトル</v>
      </c>
    </row>
    <row r="98" spans="1:3">
      <c r="A98" s="16">
        <v>46328</v>
      </c>
      <c r="B98" t="s">
        <v>15</v>
      </c>
      <c r="C98" t="str">
        <f t="shared" si="1"/>
        <v>可燃</v>
      </c>
    </row>
    <row r="99" spans="1:3">
      <c r="A99" s="16">
        <v>46330</v>
      </c>
      <c r="B99" t="s">
        <v>15</v>
      </c>
      <c r="C99" t="str">
        <f t="shared" si="1"/>
        <v>可燃</v>
      </c>
    </row>
    <row r="100" spans="1:3">
      <c r="A100" s="16">
        <v>46332</v>
      </c>
      <c r="B100" t="s">
        <v>26</v>
      </c>
      <c r="C100" t="str">
        <f t="shared" si="1"/>
        <v>可燃
ペットボトル
ビン・ガラス</v>
      </c>
    </row>
    <row r="101" spans="1:3">
      <c r="A101" s="16">
        <v>46335</v>
      </c>
      <c r="B101" t="s">
        <v>15</v>
      </c>
      <c r="C101" t="str">
        <f t="shared" si="1"/>
        <v>可燃</v>
      </c>
    </row>
    <row r="102" spans="1:3">
      <c r="A102" s="16">
        <v>46337</v>
      </c>
      <c r="B102" t="s">
        <v>18</v>
      </c>
      <c r="C102" t="str">
        <f t="shared" si="1"/>
        <v>可燃
カン</v>
      </c>
    </row>
    <row r="103" spans="1:3">
      <c r="A103" s="16">
        <v>46339</v>
      </c>
      <c r="B103" t="s">
        <v>25</v>
      </c>
      <c r="C103" t="str">
        <f t="shared" si="1"/>
        <v>可燃
ペットボトル</v>
      </c>
    </row>
    <row r="104" spans="1:3">
      <c r="A104" s="16">
        <v>46342</v>
      </c>
      <c r="B104" t="s">
        <v>15</v>
      </c>
      <c r="C104" t="str">
        <f t="shared" si="1"/>
        <v>可燃</v>
      </c>
    </row>
    <row r="105" spans="1:3">
      <c r="A105" s="16">
        <v>46344</v>
      </c>
      <c r="B105" t="s">
        <v>19</v>
      </c>
      <c r="C105" t="str">
        <f t="shared" si="1"/>
        <v>可燃
金属類</v>
      </c>
    </row>
    <row r="106" spans="1:3">
      <c r="A106" s="16">
        <v>46346</v>
      </c>
      <c r="B106" t="s">
        <v>25</v>
      </c>
      <c r="C106" t="str">
        <f t="shared" si="1"/>
        <v>可燃
ペットボトル</v>
      </c>
    </row>
    <row r="107" spans="1:3">
      <c r="A107" s="16">
        <v>46349</v>
      </c>
      <c r="B107" t="s">
        <v>15</v>
      </c>
      <c r="C107" t="str">
        <f t="shared" si="1"/>
        <v>可燃</v>
      </c>
    </row>
    <row r="108" spans="1:3">
      <c r="A108" s="16">
        <v>46351</v>
      </c>
      <c r="B108" t="s">
        <v>18</v>
      </c>
      <c r="C108" t="str">
        <f t="shared" si="1"/>
        <v>可燃
カン</v>
      </c>
    </row>
    <row r="109" spans="1:3">
      <c r="A109" s="16">
        <v>46353</v>
      </c>
      <c r="B109" t="s">
        <v>25</v>
      </c>
      <c r="C109" t="str">
        <f t="shared" si="1"/>
        <v>可燃
ペットボトル</v>
      </c>
    </row>
    <row r="110" spans="1:3">
      <c r="A110" s="16">
        <v>46356</v>
      </c>
      <c r="B110" t="s">
        <v>15</v>
      </c>
      <c r="C110" t="str">
        <f t="shared" si="1"/>
        <v>可燃</v>
      </c>
    </row>
    <row r="111" spans="1:3">
      <c r="A111" s="16">
        <v>46358</v>
      </c>
      <c r="B111" t="s">
        <v>24</v>
      </c>
      <c r="C111" t="str">
        <f t="shared" si="1"/>
        <v>可燃
ビン・ガラス</v>
      </c>
    </row>
    <row r="112" spans="1:3">
      <c r="A112" s="16">
        <v>46360</v>
      </c>
      <c r="B112" t="s">
        <v>25</v>
      </c>
      <c r="C112" t="str">
        <f t="shared" si="1"/>
        <v>可燃
ペットボトル</v>
      </c>
    </row>
    <row r="113" spans="1:3">
      <c r="A113" s="16">
        <v>46363</v>
      </c>
      <c r="B113" t="s">
        <v>15</v>
      </c>
      <c r="C113" t="str">
        <f t="shared" si="1"/>
        <v>可燃</v>
      </c>
    </row>
    <row r="114" spans="1:3">
      <c r="A114" s="16">
        <v>46365</v>
      </c>
      <c r="B114" t="s">
        <v>18</v>
      </c>
      <c r="C114" t="str">
        <f t="shared" si="1"/>
        <v>可燃
カン</v>
      </c>
    </row>
    <row r="115" spans="1:3">
      <c r="A115" s="16">
        <v>46367</v>
      </c>
      <c r="B115" t="s">
        <v>25</v>
      </c>
      <c r="C115" t="str">
        <f t="shared" si="1"/>
        <v>可燃
ペットボトル</v>
      </c>
    </row>
    <row r="116" spans="1:3">
      <c r="A116" s="16">
        <v>46370</v>
      </c>
      <c r="B116" t="s">
        <v>15</v>
      </c>
      <c r="C116" t="str">
        <f t="shared" si="1"/>
        <v>可燃</v>
      </c>
    </row>
    <row r="117" spans="1:3">
      <c r="A117" s="16">
        <v>46372</v>
      </c>
      <c r="B117" t="s">
        <v>19</v>
      </c>
      <c r="C117" t="str">
        <f t="shared" si="1"/>
        <v>可燃
金属類</v>
      </c>
    </row>
    <row r="118" spans="1:3">
      <c r="A118" s="16">
        <v>46374</v>
      </c>
      <c r="B118" t="s">
        <v>25</v>
      </c>
      <c r="C118" t="str">
        <f t="shared" si="1"/>
        <v>可燃
ペットボトル</v>
      </c>
    </row>
    <row r="119" spans="1:3">
      <c r="A119" s="16">
        <v>46377</v>
      </c>
      <c r="B119" t="s">
        <v>15</v>
      </c>
      <c r="C119" t="str">
        <f t="shared" si="1"/>
        <v>可燃</v>
      </c>
    </row>
    <row r="120" spans="1:3">
      <c r="A120" s="16">
        <v>46379</v>
      </c>
      <c r="B120" t="s">
        <v>18</v>
      </c>
      <c r="C120" t="str">
        <f t="shared" si="1"/>
        <v>可燃
カン</v>
      </c>
    </row>
    <row r="121" spans="1:3">
      <c r="A121" s="16">
        <v>46381</v>
      </c>
      <c r="B121" t="s">
        <v>25</v>
      </c>
      <c r="C121" t="str">
        <f t="shared" si="1"/>
        <v>可燃
ペットボトル</v>
      </c>
    </row>
    <row r="122" spans="1:3">
      <c r="A122" s="16">
        <v>46384</v>
      </c>
      <c r="B122" t="s">
        <v>15</v>
      </c>
      <c r="C122" t="str">
        <f t="shared" si="1"/>
        <v>可燃</v>
      </c>
    </row>
    <row r="123" spans="1:3">
      <c r="A123" s="16">
        <v>46386</v>
      </c>
      <c r="B123" t="s">
        <v>15</v>
      </c>
      <c r="C123" t="str">
        <f t="shared" si="1"/>
        <v>可燃</v>
      </c>
    </row>
    <row r="124" spans="1:3">
      <c r="A124" s="16">
        <v>46391</v>
      </c>
      <c r="B124" t="s">
        <v>15</v>
      </c>
      <c r="C124" t="str">
        <f t="shared" si="1"/>
        <v>可燃</v>
      </c>
    </row>
    <row r="125" spans="1:3">
      <c r="A125" s="16">
        <v>46393</v>
      </c>
      <c r="B125" t="s">
        <v>24</v>
      </c>
      <c r="C125" t="str">
        <f t="shared" si="1"/>
        <v>可燃
ビン・ガラス</v>
      </c>
    </row>
    <row r="126" spans="1:3">
      <c r="A126" s="16">
        <v>46395</v>
      </c>
      <c r="B126" t="s">
        <v>25</v>
      </c>
      <c r="C126" t="str">
        <f t="shared" si="1"/>
        <v>可燃
ペットボトル</v>
      </c>
    </row>
    <row r="127" spans="1:3">
      <c r="A127" s="16">
        <v>46398</v>
      </c>
      <c r="B127" t="s">
        <v>15</v>
      </c>
      <c r="C127" t="str">
        <f t="shared" si="1"/>
        <v>可燃</v>
      </c>
    </row>
    <row r="128" spans="1:3">
      <c r="A128" s="16">
        <v>46400</v>
      </c>
      <c r="B128" t="s">
        <v>18</v>
      </c>
      <c r="C128" t="str">
        <f t="shared" si="1"/>
        <v>可燃
カン</v>
      </c>
    </row>
    <row r="129" spans="1:3">
      <c r="A129" s="16">
        <v>46402</v>
      </c>
      <c r="B129" t="s">
        <v>25</v>
      </c>
      <c r="C129" t="str">
        <f t="shared" si="1"/>
        <v>可燃
ペットボトル</v>
      </c>
    </row>
    <row r="130" spans="1:3">
      <c r="A130" s="16">
        <v>46405</v>
      </c>
      <c r="B130" t="s">
        <v>15</v>
      </c>
      <c r="C130" t="str">
        <f t="shared" si="1"/>
        <v>可燃</v>
      </c>
    </row>
    <row r="131" spans="1:3">
      <c r="A131" s="16">
        <v>46407</v>
      </c>
      <c r="B131" t="s">
        <v>19</v>
      </c>
      <c r="C131" t="str">
        <f t="shared" ref="C131:C194" si="2">SUBSTITUTE(B131," ",CHAR(10))</f>
        <v>可燃
金属類</v>
      </c>
    </row>
    <row r="132" spans="1:3">
      <c r="A132" s="16">
        <v>46409</v>
      </c>
      <c r="B132" t="s">
        <v>25</v>
      </c>
      <c r="C132" t="str">
        <f t="shared" si="2"/>
        <v>可燃
ペットボトル</v>
      </c>
    </row>
    <row r="133" spans="1:3">
      <c r="A133" s="16">
        <v>46412</v>
      </c>
      <c r="B133" t="s">
        <v>15</v>
      </c>
      <c r="C133" t="str">
        <f t="shared" si="2"/>
        <v>可燃</v>
      </c>
    </row>
    <row r="134" spans="1:3">
      <c r="A134" s="16">
        <v>46414</v>
      </c>
      <c r="B134" t="s">
        <v>18</v>
      </c>
      <c r="C134" t="str">
        <f t="shared" si="2"/>
        <v>可燃
カン</v>
      </c>
    </row>
    <row r="135" spans="1:3">
      <c r="A135" s="16">
        <v>46416</v>
      </c>
      <c r="B135" t="s">
        <v>25</v>
      </c>
      <c r="C135" t="str">
        <f t="shared" si="2"/>
        <v>可燃
ペットボトル</v>
      </c>
    </row>
    <row r="136" spans="1:3">
      <c r="A136" s="16">
        <v>46419</v>
      </c>
      <c r="B136" t="s">
        <v>15</v>
      </c>
      <c r="C136" t="str">
        <f t="shared" si="2"/>
        <v>可燃</v>
      </c>
    </row>
    <row r="137" spans="1:3">
      <c r="A137" s="16">
        <v>46420</v>
      </c>
      <c r="B137" t="s">
        <v>16</v>
      </c>
      <c r="C137" t="str">
        <f t="shared" si="2"/>
        <v>蛍光灯</v>
      </c>
    </row>
    <row r="138" spans="1:3">
      <c r="A138" s="16">
        <v>46421</v>
      </c>
      <c r="B138" t="s">
        <v>24</v>
      </c>
      <c r="C138" t="str">
        <f t="shared" si="2"/>
        <v>可燃
ビン・ガラス</v>
      </c>
    </row>
    <row r="139" spans="1:3">
      <c r="A139" s="16">
        <v>46423</v>
      </c>
      <c r="B139" t="s">
        <v>25</v>
      </c>
      <c r="C139" t="str">
        <f t="shared" si="2"/>
        <v>可燃
ペットボトル</v>
      </c>
    </row>
    <row r="140" spans="1:3">
      <c r="A140" s="16">
        <v>46426</v>
      </c>
      <c r="B140" t="s">
        <v>15</v>
      </c>
      <c r="C140" t="str">
        <f t="shared" si="2"/>
        <v>可燃</v>
      </c>
    </row>
    <row r="141" spans="1:3">
      <c r="A141" s="16">
        <v>46428</v>
      </c>
      <c r="B141" t="s">
        <v>18</v>
      </c>
      <c r="C141" t="str">
        <f t="shared" si="2"/>
        <v>可燃
カン</v>
      </c>
    </row>
    <row r="142" spans="1:3">
      <c r="A142" s="16">
        <v>46430</v>
      </c>
      <c r="B142" t="s">
        <v>25</v>
      </c>
      <c r="C142" t="str">
        <f t="shared" si="2"/>
        <v>可燃
ペットボトル</v>
      </c>
    </row>
    <row r="143" spans="1:3">
      <c r="A143" s="16">
        <v>46433</v>
      </c>
      <c r="B143" t="s">
        <v>15</v>
      </c>
      <c r="C143" t="str">
        <f t="shared" si="2"/>
        <v>可燃</v>
      </c>
    </row>
    <row r="144" spans="1:3">
      <c r="A144" s="16">
        <v>46435</v>
      </c>
      <c r="B144" t="s">
        <v>19</v>
      </c>
      <c r="C144" t="str">
        <f t="shared" si="2"/>
        <v>可燃
金属類</v>
      </c>
    </row>
    <row r="145" spans="1:3">
      <c r="A145" s="16">
        <v>46437</v>
      </c>
      <c r="B145" t="s">
        <v>25</v>
      </c>
      <c r="C145" t="str">
        <f t="shared" si="2"/>
        <v>可燃
ペットボトル</v>
      </c>
    </row>
    <row r="146" spans="1:3">
      <c r="A146" s="16">
        <v>46440</v>
      </c>
      <c r="B146" t="s">
        <v>15</v>
      </c>
      <c r="C146" t="str">
        <f t="shared" si="2"/>
        <v>可燃</v>
      </c>
    </row>
    <row r="147" spans="1:3">
      <c r="A147" s="16">
        <v>46442</v>
      </c>
      <c r="B147" t="s">
        <v>18</v>
      </c>
      <c r="C147" t="str">
        <f t="shared" si="2"/>
        <v>可燃
カン</v>
      </c>
    </row>
    <row r="148" spans="1:3">
      <c r="A148" s="16">
        <v>46444</v>
      </c>
      <c r="B148" t="s">
        <v>25</v>
      </c>
      <c r="C148" t="str">
        <f t="shared" si="2"/>
        <v>可燃
ペットボトル</v>
      </c>
    </row>
    <row r="149" spans="1:3">
      <c r="A149" s="16">
        <v>46447</v>
      </c>
      <c r="B149" t="s">
        <v>15</v>
      </c>
      <c r="C149" t="str">
        <f t="shared" si="2"/>
        <v>可燃</v>
      </c>
    </row>
    <row r="150" spans="1:3">
      <c r="A150" s="16">
        <v>46449</v>
      </c>
      <c r="B150" t="s">
        <v>24</v>
      </c>
      <c r="C150" t="str">
        <f t="shared" si="2"/>
        <v>可燃
ビン・ガラス</v>
      </c>
    </row>
    <row r="151" spans="1:3">
      <c r="A151" s="16">
        <v>46451</v>
      </c>
      <c r="B151" t="s">
        <v>25</v>
      </c>
      <c r="C151" t="str">
        <f t="shared" si="2"/>
        <v>可燃
ペットボトル</v>
      </c>
    </row>
    <row r="152" spans="1:3">
      <c r="A152" s="16">
        <v>46454</v>
      </c>
      <c r="B152" t="s">
        <v>15</v>
      </c>
      <c r="C152" t="str">
        <f t="shared" si="2"/>
        <v>可燃</v>
      </c>
    </row>
    <row r="153" spans="1:3">
      <c r="A153" s="16">
        <v>46455</v>
      </c>
      <c r="B153" t="s">
        <v>33</v>
      </c>
      <c r="C153" t="str">
        <f t="shared" si="2"/>
        <v>電池類</v>
      </c>
    </row>
    <row r="154" spans="1:3">
      <c r="A154" s="16">
        <v>46456</v>
      </c>
      <c r="B154" t="s">
        <v>18</v>
      </c>
      <c r="C154" t="str">
        <f t="shared" si="2"/>
        <v>可燃
カン</v>
      </c>
    </row>
    <row r="155" spans="1:3">
      <c r="A155" s="16">
        <v>46458</v>
      </c>
      <c r="B155" t="s">
        <v>25</v>
      </c>
      <c r="C155" t="str">
        <f t="shared" si="2"/>
        <v>可燃
ペットボトル</v>
      </c>
    </row>
    <row r="156" spans="1:3">
      <c r="A156" s="16">
        <v>46461</v>
      </c>
      <c r="B156" t="s">
        <v>15</v>
      </c>
      <c r="C156" t="str">
        <f t="shared" si="2"/>
        <v>可燃</v>
      </c>
    </row>
    <row r="157" spans="1:3">
      <c r="A157" s="16">
        <v>46463</v>
      </c>
      <c r="B157" t="s">
        <v>19</v>
      </c>
      <c r="C157" t="str">
        <f t="shared" si="2"/>
        <v>可燃
金属類</v>
      </c>
    </row>
    <row r="158" spans="1:3">
      <c r="A158" s="16">
        <v>46465</v>
      </c>
      <c r="B158" t="s">
        <v>25</v>
      </c>
      <c r="C158" t="str">
        <f t="shared" si="2"/>
        <v>可燃
ペットボトル</v>
      </c>
    </row>
    <row r="159" spans="1:3">
      <c r="A159" s="16">
        <v>46468</v>
      </c>
      <c r="B159" t="s">
        <v>15</v>
      </c>
      <c r="C159" t="str">
        <f t="shared" si="2"/>
        <v>可燃</v>
      </c>
    </row>
    <row r="160" spans="1:3">
      <c r="A160" s="16">
        <v>46470</v>
      </c>
      <c r="B160" t="s">
        <v>18</v>
      </c>
      <c r="C160" t="str">
        <f t="shared" si="2"/>
        <v>可燃
カン</v>
      </c>
    </row>
    <row r="161" spans="1:3">
      <c r="A161" s="16">
        <v>46472</v>
      </c>
      <c r="B161" t="s">
        <v>25</v>
      </c>
      <c r="C161" t="str">
        <f t="shared" si="2"/>
        <v>可燃
ペットボトル</v>
      </c>
    </row>
    <row r="162" spans="1:3">
      <c r="A162" s="16">
        <v>46475</v>
      </c>
      <c r="B162" t="s">
        <v>15</v>
      </c>
      <c r="C162" t="str">
        <f t="shared" si="2"/>
        <v>可燃</v>
      </c>
    </row>
    <row r="163" spans="1:3">
      <c r="A163" s="16">
        <v>46477</v>
      </c>
      <c r="B163" t="s">
        <v>15</v>
      </c>
      <c r="C163" t="str">
        <f t="shared" si="2"/>
        <v>可燃</v>
      </c>
    </row>
    <row r="164" spans="1:3">
      <c r="B164" t="s">
        <v>27</v>
      </c>
      <c r="C164" t="str">
        <f t="shared" si="2"/>
        <v/>
      </c>
    </row>
    <row r="165" spans="1:3">
      <c r="B165" t="s">
        <v>27</v>
      </c>
      <c r="C165" t="str">
        <f t="shared" si="2"/>
        <v/>
      </c>
    </row>
    <row r="166" spans="1:3">
      <c r="B166" t="s">
        <v>27</v>
      </c>
      <c r="C166" t="str">
        <f t="shared" si="2"/>
        <v/>
      </c>
    </row>
    <row r="167" spans="1:3">
      <c r="B167" t="s">
        <v>27</v>
      </c>
      <c r="C167" t="str">
        <f t="shared" si="2"/>
        <v/>
      </c>
    </row>
    <row r="168" spans="1:3">
      <c r="B168" t="s">
        <v>27</v>
      </c>
      <c r="C168" t="str">
        <f t="shared" si="2"/>
        <v/>
      </c>
    </row>
    <row r="169" spans="1:3">
      <c r="B169" t="s">
        <v>27</v>
      </c>
      <c r="C169" t="str">
        <f t="shared" si="2"/>
        <v/>
      </c>
    </row>
    <row r="170" spans="1:3">
      <c r="B170" t="s">
        <v>27</v>
      </c>
      <c r="C170" t="str">
        <f t="shared" si="2"/>
        <v/>
      </c>
    </row>
    <row r="171" spans="1:3">
      <c r="B171" t="s">
        <v>27</v>
      </c>
      <c r="C171" t="str">
        <f t="shared" si="2"/>
        <v/>
      </c>
    </row>
    <row r="172" spans="1:3">
      <c r="B172" t="s">
        <v>27</v>
      </c>
      <c r="C172" t="str">
        <f t="shared" si="2"/>
        <v/>
      </c>
    </row>
    <row r="173" spans="1:3">
      <c r="B173" t="s">
        <v>27</v>
      </c>
      <c r="C173" t="str">
        <f t="shared" si="2"/>
        <v/>
      </c>
    </row>
    <row r="174" spans="1:3">
      <c r="B174" t="s">
        <v>27</v>
      </c>
      <c r="C174" t="str">
        <f t="shared" si="2"/>
        <v/>
      </c>
    </row>
    <row r="175" spans="1:3">
      <c r="B175" t="s">
        <v>27</v>
      </c>
      <c r="C175" t="str">
        <f t="shared" si="2"/>
        <v/>
      </c>
    </row>
    <row r="176" spans="1:3">
      <c r="B176" t="s">
        <v>27</v>
      </c>
      <c r="C176" t="str">
        <f t="shared" si="2"/>
        <v/>
      </c>
    </row>
    <row r="177" spans="2:3">
      <c r="B177" t="s">
        <v>27</v>
      </c>
      <c r="C177" t="str">
        <f t="shared" si="2"/>
        <v/>
      </c>
    </row>
    <row r="178" spans="2:3">
      <c r="B178" t="s">
        <v>27</v>
      </c>
      <c r="C178" t="str">
        <f t="shared" si="2"/>
        <v/>
      </c>
    </row>
    <row r="179" spans="2:3">
      <c r="B179" t="s">
        <v>27</v>
      </c>
      <c r="C179" t="str">
        <f t="shared" si="2"/>
        <v/>
      </c>
    </row>
    <row r="180" spans="2:3">
      <c r="B180" t="s">
        <v>27</v>
      </c>
      <c r="C180" t="str">
        <f t="shared" si="2"/>
        <v/>
      </c>
    </row>
    <row r="181" spans="2:3">
      <c r="B181" t="s">
        <v>27</v>
      </c>
      <c r="C181" t="str">
        <f t="shared" si="2"/>
        <v/>
      </c>
    </row>
    <row r="182" spans="2:3">
      <c r="B182" t="s">
        <v>27</v>
      </c>
      <c r="C182" t="str">
        <f t="shared" si="2"/>
        <v/>
      </c>
    </row>
    <row r="183" spans="2:3">
      <c r="B183" t="s">
        <v>27</v>
      </c>
      <c r="C183" t="str">
        <f t="shared" si="2"/>
        <v/>
      </c>
    </row>
    <row r="184" spans="2:3">
      <c r="B184" t="s">
        <v>27</v>
      </c>
      <c r="C184" t="str">
        <f t="shared" si="2"/>
        <v/>
      </c>
    </row>
    <row r="185" spans="2:3">
      <c r="B185" t="s">
        <v>27</v>
      </c>
      <c r="C185" t="str">
        <f t="shared" si="2"/>
        <v/>
      </c>
    </row>
    <row r="186" spans="2:3">
      <c r="B186" t="s">
        <v>27</v>
      </c>
      <c r="C186" t="str">
        <f t="shared" si="2"/>
        <v/>
      </c>
    </row>
    <row r="187" spans="2:3">
      <c r="B187" t="s">
        <v>27</v>
      </c>
      <c r="C187" t="str">
        <f t="shared" si="2"/>
        <v/>
      </c>
    </row>
    <row r="188" spans="2:3">
      <c r="B188" t="s">
        <v>27</v>
      </c>
      <c r="C188" t="str">
        <f t="shared" si="2"/>
        <v/>
      </c>
    </row>
    <row r="189" spans="2:3">
      <c r="B189" t="s">
        <v>27</v>
      </c>
      <c r="C189" t="str">
        <f t="shared" si="2"/>
        <v/>
      </c>
    </row>
    <row r="190" spans="2:3">
      <c r="B190" t="s">
        <v>27</v>
      </c>
      <c r="C190" t="str">
        <f t="shared" si="2"/>
        <v/>
      </c>
    </row>
    <row r="191" spans="2:3">
      <c r="B191" t="s">
        <v>27</v>
      </c>
      <c r="C191" t="str">
        <f t="shared" si="2"/>
        <v/>
      </c>
    </row>
    <row r="192" spans="2:3">
      <c r="B192" t="s">
        <v>27</v>
      </c>
      <c r="C192" t="str">
        <f t="shared" si="2"/>
        <v/>
      </c>
    </row>
    <row r="193" spans="2:3">
      <c r="B193" t="s">
        <v>27</v>
      </c>
      <c r="C193" t="str">
        <f t="shared" si="2"/>
        <v/>
      </c>
    </row>
    <row r="194" spans="2:3">
      <c r="B194" t="s">
        <v>27</v>
      </c>
      <c r="C194" t="str">
        <f t="shared" si="2"/>
        <v/>
      </c>
    </row>
    <row r="195" spans="2:3">
      <c r="B195" t="s">
        <v>27</v>
      </c>
      <c r="C195" t="str">
        <f t="shared" ref="C195:C208" si="3">SUBSTITUTE(B195," ",CHAR(10))</f>
        <v/>
      </c>
    </row>
    <row r="196" spans="2:3">
      <c r="B196" t="s">
        <v>27</v>
      </c>
      <c r="C196" t="str">
        <f t="shared" si="3"/>
        <v/>
      </c>
    </row>
    <row r="197" spans="2:3">
      <c r="B197" t="s">
        <v>27</v>
      </c>
      <c r="C197" t="str">
        <f t="shared" si="3"/>
        <v/>
      </c>
    </row>
    <row r="198" spans="2:3">
      <c r="B198" t="s">
        <v>27</v>
      </c>
      <c r="C198" t="str">
        <f t="shared" si="3"/>
        <v/>
      </c>
    </row>
    <row r="199" spans="2:3">
      <c r="B199" t="s">
        <v>27</v>
      </c>
      <c r="C199" t="str">
        <f t="shared" si="3"/>
        <v/>
      </c>
    </row>
    <row r="200" spans="2:3">
      <c r="B200" t="s">
        <v>27</v>
      </c>
      <c r="C200" t="str">
        <f t="shared" si="3"/>
        <v/>
      </c>
    </row>
    <row r="201" spans="2:3">
      <c r="B201" t="s">
        <v>27</v>
      </c>
      <c r="C201" t="str">
        <f t="shared" si="3"/>
        <v/>
      </c>
    </row>
    <row r="202" spans="2:3">
      <c r="B202" t="s">
        <v>27</v>
      </c>
      <c r="C202" t="str">
        <f t="shared" si="3"/>
        <v/>
      </c>
    </row>
    <row r="203" spans="2:3">
      <c r="B203" t="s">
        <v>27</v>
      </c>
      <c r="C203" t="str">
        <f t="shared" si="3"/>
        <v/>
      </c>
    </row>
    <row r="204" spans="2:3">
      <c r="B204" t="s">
        <v>27</v>
      </c>
      <c r="C204" t="str">
        <f t="shared" si="3"/>
        <v/>
      </c>
    </row>
    <row r="205" spans="2:3">
      <c r="B205" t="s">
        <v>27</v>
      </c>
      <c r="C205" t="str">
        <f t="shared" si="3"/>
        <v/>
      </c>
    </row>
    <row r="206" spans="2:3">
      <c r="B206" t="s">
        <v>27</v>
      </c>
      <c r="C206" t="str">
        <f t="shared" si="3"/>
        <v/>
      </c>
    </row>
    <row r="207" spans="2:3">
      <c r="B207" t="s">
        <v>27</v>
      </c>
      <c r="C207" t="str">
        <f t="shared" si="3"/>
        <v/>
      </c>
    </row>
    <row r="208" spans="2:3">
      <c r="B208" t="s">
        <v>27</v>
      </c>
      <c r="C208" t="str">
        <f t="shared" si="3"/>
        <v/>
      </c>
    </row>
  </sheetData>
  <phoneticPr fontId="1" type="Hiragana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1"/>
  <sheetViews>
    <sheetView topLeftCell="A193" workbookViewId="0">
      <selection activeCell="B2" sqref="B2:B208"/>
    </sheetView>
  </sheetViews>
  <sheetFormatPr defaultRowHeight="17.399999999999999"/>
  <cols>
    <col min="1" max="1" width="11.54296875" customWidth="1"/>
    <col min="2" max="2" width="27.81640625" customWidth="1"/>
  </cols>
  <sheetData>
    <row r="1" spans="1:3">
      <c r="A1" t="s">
        <v>14</v>
      </c>
      <c r="B1" t="s">
        <v>13</v>
      </c>
    </row>
    <row r="2" spans="1:3">
      <c r="A2" s="16">
        <v>46113</v>
      </c>
      <c r="B2" t="s">
        <v>15</v>
      </c>
      <c r="C2" t="str">
        <f>SUBSTITUTE(B2," ",CHAR(10))</f>
        <v>可燃</v>
      </c>
    </row>
    <row r="3" spans="1:3">
      <c r="A3" s="16">
        <v>46114</v>
      </c>
      <c r="B3" t="s">
        <v>20</v>
      </c>
      <c r="C3" t="str">
        <f t="shared" ref="C3:C66" si="0">SUBSTITUTE(B3," ",CHAR(10))</f>
        <v>ペットボトル
ビン・ガラス</v>
      </c>
    </row>
    <row r="4" spans="1:3">
      <c r="A4" s="16">
        <v>46115</v>
      </c>
      <c r="B4" t="s">
        <v>15</v>
      </c>
      <c r="C4" t="str">
        <f t="shared" si="0"/>
        <v>可燃</v>
      </c>
    </row>
    <row r="5" spans="1:3">
      <c r="A5" s="16">
        <v>46118</v>
      </c>
      <c r="B5" t="s">
        <v>15</v>
      </c>
      <c r="C5" t="str">
        <f t="shared" si="0"/>
        <v>可燃</v>
      </c>
    </row>
    <row r="6" spans="1:3">
      <c r="A6" s="16">
        <v>46120</v>
      </c>
      <c r="B6" t="s">
        <v>15</v>
      </c>
      <c r="C6" t="str">
        <f t="shared" si="0"/>
        <v>可燃</v>
      </c>
    </row>
    <row r="7" spans="1:3">
      <c r="A7" s="16">
        <v>46121</v>
      </c>
      <c r="B7" t="s">
        <v>21</v>
      </c>
      <c r="C7" t="str">
        <f t="shared" si="0"/>
        <v>ペットボトル
カン</v>
      </c>
    </row>
    <row r="8" spans="1:3">
      <c r="A8" s="16">
        <v>46122</v>
      </c>
      <c r="B8" t="s">
        <v>15</v>
      </c>
      <c r="C8" t="str">
        <f t="shared" si="0"/>
        <v>可燃</v>
      </c>
    </row>
    <row r="9" spans="1:3">
      <c r="A9" s="16">
        <v>46125</v>
      </c>
      <c r="B9" t="s">
        <v>15</v>
      </c>
      <c r="C9" t="str">
        <f t="shared" si="0"/>
        <v>可燃</v>
      </c>
    </row>
    <row r="10" spans="1:3">
      <c r="A10" s="16">
        <v>46127</v>
      </c>
      <c r="B10" t="s">
        <v>15</v>
      </c>
      <c r="C10" t="str">
        <f t="shared" si="0"/>
        <v>可燃</v>
      </c>
    </row>
    <row r="11" spans="1:3">
      <c r="A11" s="16">
        <v>46128</v>
      </c>
      <c r="B11" t="s">
        <v>22</v>
      </c>
      <c r="C11" t="str">
        <f t="shared" si="0"/>
        <v>ペットボトル
金属類</v>
      </c>
    </row>
    <row r="12" spans="1:3">
      <c r="A12" s="16">
        <v>46129</v>
      </c>
      <c r="B12" t="s">
        <v>15</v>
      </c>
      <c r="C12" t="str">
        <f t="shared" si="0"/>
        <v>可燃</v>
      </c>
    </row>
    <row r="13" spans="1:3">
      <c r="A13" s="16">
        <v>46132</v>
      </c>
      <c r="B13" t="s">
        <v>15</v>
      </c>
      <c r="C13" t="str">
        <f t="shared" si="0"/>
        <v>可燃</v>
      </c>
    </row>
    <row r="14" spans="1:3">
      <c r="A14" s="16">
        <v>46134</v>
      </c>
      <c r="B14" t="s">
        <v>15</v>
      </c>
      <c r="C14" t="str">
        <f t="shared" si="0"/>
        <v>可燃</v>
      </c>
    </row>
    <row r="15" spans="1:3">
      <c r="A15" s="16">
        <v>46135</v>
      </c>
      <c r="B15" t="s">
        <v>21</v>
      </c>
      <c r="C15" t="str">
        <f t="shared" si="0"/>
        <v>ペットボトル
カン</v>
      </c>
    </row>
    <row r="16" spans="1:3">
      <c r="A16" s="16">
        <v>46136</v>
      </c>
      <c r="B16" t="s">
        <v>15</v>
      </c>
      <c r="C16" t="str">
        <f t="shared" si="0"/>
        <v>可燃</v>
      </c>
    </row>
    <row r="17" spans="1:3">
      <c r="A17" s="16">
        <v>46139</v>
      </c>
      <c r="B17" t="s">
        <v>15</v>
      </c>
      <c r="C17" t="str">
        <f t="shared" si="0"/>
        <v>可燃</v>
      </c>
    </row>
    <row r="18" spans="1:3">
      <c r="A18" s="16">
        <v>46141</v>
      </c>
      <c r="B18" t="s">
        <v>15</v>
      </c>
      <c r="C18" t="str">
        <f t="shared" si="0"/>
        <v>可燃</v>
      </c>
    </row>
    <row r="19" spans="1:3">
      <c r="A19" s="16">
        <v>46142</v>
      </c>
      <c r="B19" t="s">
        <v>17</v>
      </c>
      <c r="C19" t="str">
        <f t="shared" si="0"/>
        <v>ペットボトル</v>
      </c>
    </row>
    <row r="20" spans="1:3">
      <c r="A20" s="16">
        <v>46143</v>
      </c>
      <c r="B20" t="s">
        <v>15</v>
      </c>
      <c r="C20" t="str">
        <f t="shared" si="0"/>
        <v>可燃</v>
      </c>
    </row>
    <row r="21" spans="1:3">
      <c r="A21" s="16">
        <v>46146</v>
      </c>
      <c r="B21" t="s">
        <v>15</v>
      </c>
      <c r="C21" t="str">
        <f t="shared" si="0"/>
        <v>可燃</v>
      </c>
    </row>
    <row r="22" spans="1:3">
      <c r="A22" s="16">
        <v>46148</v>
      </c>
      <c r="B22" t="s">
        <v>15</v>
      </c>
      <c r="C22" t="str">
        <f t="shared" si="0"/>
        <v>可燃</v>
      </c>
    </row>
    <row r="23" spans="1:3">
      <c r="A23" s="16">
        <v>46149</v>
      </c>
      <c r="B23" t="s">
        <v>20</v>
      </c>
      <c r="C23" t="str">
        <f t="shared" si="0"/>
        <v>ペットボトル
ビン・ガラス</v>
      </c>
    </row>
    <row r="24" spans="1:3">
      <c r="A24" s="16">
        <v>46150</v>
      </c>
      <c r="B24" t="s">
        <v>15</v>
      </c>
      <c r="C24" t="str">
        <f t="shared" si="0"/>
        <v>可燃</v>
      </c>
    </row>
    <row r="25" spans="1:3">
      <c r="A25" s="16">
        <v>46153</v>
      </c>
      <c r="B25" t="s">
        <v>15</v>
      </c>
      <c r="C25" t="str">
        <f t="shared" si="0"/>
        <v>可燃</v>
      </c>
    </row>
    <row r="26" spans="1:3">
      <c r="A26" s="16">
        <v>46155</v>
      </c>
      <c r="B26" t="s">
        <v>15</v>
      </c>
      <c r="C26" t="str">
        <f t="shared" si="0"/>
        <v>可燃</v>
      </c>
    </row>
    <row r="27" spans="1:3">
      <c r="A27" s="16">
        <v>46156</v>
      </c>
      <c r="B27" t="s">
        <v>21</v>
      </c>
      <c r="C27" t="str">
        <f t="shared" si="0"/>
        <v>ペットボトル
カン</v>
      </c>
    </row>
    <row r="28" spans="1:3">
      <c r="A28" s="16">
        <v>46157</v>
      </c>
      <c r="B28" t="s">
        <v>15</v>
      </c>
      <c r="C28" t="str">
        <f t="shared" si="0"/>
        <v>可燃</v>
      </c>
    </row>
    <row r="29" spans="1:3">
      <c r="A29" s="16">
        <v>46160</v>
      </c>
      <c r="B29" t="s">
        <v>15</v>
      </c>
      <c r="C29" t="str">
        <f t="shared" si="0"/>
        <v>可燃</v>
      </c>
    </row>
    <row r="30" spans="1:3">
      <c r="A30" s="16">
        <v>46162</v>
      </c>
      <c r="B30" t="s">
        <v>15</v>
      </c>
      <c r="C30" t="str">
        <f t="shared" si="0"/>
        <v>可燃</v>
      </c>
    </row>
    <row r="31" spans="1:3">
      <c r="A31" s="16">
        <v>46163</v>
      </c>
      <c r="B31" t="s">
        <v>22</v>
      </c>
      <c r="C31" t="str">
        <f t="shared" si="0"/>
        <v>ペットボトル
金属類</v>
      </c>
    </row>
    <row r="32" spans="1:3">
      <c r="A32" s="16">
        <v>46164</v>
      </c>
      <c r="B32" t="s">
        <v>15</v>
      </c>
      <c r="C32" t="str">
        <f t="shared" si="0"/>
        <v>可燃</v>
      </c>
    </row>
    <row r="33" spans="1:3">
      <c r="A33" s="16">
        <v>46167</v>
      </c>
      <c r="B33" t="s">
        <v>15</v>
      </c>
      <c r="C33" t="str">
        <f t="shared" si="0"/>
        <v>可燃</v>
      </c>
    </row>
    <row r="34" spans="1:3">
      <c r="A34" s="16">
        <v>46169</v>
      </c>
      <c r="B34" t="s">
        <v>15</v>
      </c>
      <c r="C34" t="str">
        <f t="shared" si="0"/>
        <v>可燃</v>
      </c>
    </row>
    <row r="35" spans="1:3">
      <c r="A35" s="16">
        <v>46170</v>
      </c>
      <c r="B35" t="s">
        <v>21</v>
      </c>
      <c r="C35" t="str">
        <f t="shared" si="0"/>
        <v>ペットボトル
カン</v>
      </c>
    </row>
    <row r="36" spans="1:3">
      <c r="A36" s="16">
        <v>46171</v>
      </c>
      <c r="B36" t="s">
        <v>15</v>
      </c>
      <c r="C36" t="str">
        <f t="shared" si="0"/>
        <v>可燃</v>
      </c>
    </row>
    <row r="37" spans="1:3">
      <c r="A37" s="16">
        <v>46174</v>
      </c>
      <c r="B37" t="s">
        <v>15</v>
      </c>
      <c r="C37" t="str">
        <f t="shared" si="0"/>
        <v>可燃</v>
      </c>
    </row>
    <row r="38" spans="1:3">
      <c r="A38" s="16">
        <v>46176</v>
      </c>
      <c r="B38" t="s">
        <v>15</v>
      </c>
      <c r="C38" t="str">
        <f t="shared" si="0"/>
        <v>可燃</v>
      </c>
    </row>
    <row r="39" spans="1:3">
      <c r="A39" s="16">
        <v>46177</v>
      </c>
      <c r="B39" t="s">
        <v>23</v>
      </c>
      <c r="C39" t="str">
        <f t="shared" si="0"/>
        <v>ペットボトル
ビン・ガラス
蛍光灯</v>
      </c>
    </row>
    <row r="40" spans="1:3">
      <c r="A40" s="16">
        <v>46178</v>
      </c>
      <c r="B40" t="s">
        <v>15</v>
      </c>
      <c r="C40" t="str">
        <f t="shared" si="0"/>
        <v>可燃</v>
      </c>
    </row>
    <row r="41" spans="1:3">
      <c r="A41" s="16">
        <v>46181</v>
      </c>
      <c r="B41" t="s">
        <v>15</v>
      </c>
      <c r="C41" t="str">
        <f t="shared" si="0"/>
        <v>可燃</v>
      </c>
    </row>
    <row r="42" spans="1:3">
      <c r="A42" s="16">
        <v>46183</v>
      </c>
      <c r="B42" t="s">
        <v>15</v>
      </c>
      <c r="C42" t="str">
        <f t="shared" si="0"/>
        <v>可燃</v>
      </c>
    </row>
    <row r="43" spans="1:3">
      <c r="A43" s="16">
        <v>46184</v>
      </c>
      <c r="B43" t="s">
        <v>21</v>
      </c>
      <c r="C43" t="str">
        <f t="shared" si="0"/>
        <v>ペットボトル
カン</v>
      </c>
    </row>
    <row r="44" spans="1:3">
      <c r="A44" s="16">
        <v>46185</v>
      </c>
      <c r="B44" t="s">
        <v>15</v>
      </c>
      <c r="C44" t="str">
        <f t="shared" si="0"/>
        <v>可燃</v>
      </c>
    </row>
    <row r="45" spans="1:3">
      <c r="A45" s="16">
        <v>46188</v>
      </c>
      <c r="B45" t="s">
        <v>15</v>
      </c>
      <c r="C45" t="str">
        <f t="shared" si="0"/>
        <v>可燃</v>
      </c>
    </row>
    <row r="46" spans="1:3">
      <c r="A46" s="16">
        <v>46190</v>
      </c>
      <c r="B46" t="s">
        <v>15</v>
      </c>
      <c r="C46" t="str">
        <f t="shared" si="0"/>
        <v>可燃</v>
      </c>
    </row>
    <row r="47" spans="1:3">
      <c r="A47" s="16">
        <v>46191</v>
      </c>
      <c r="B47" t="s">
        <v>22</v>
      </c>
      <c r="C47" t="str">
        <f t="shared" si="0"/>
        <v>ペットボトル
金属類</v>
      </c>
    </row>
    <row r="48" spans="1:3">
      <c r="A48" s="16">
        <v>46192</v>
      </c>
      <c r="B48" t="s">
        <v>15</v>
      </c>
      <c r="C48" t="str">
        <f t="shared" si="0"/>
        <v>可燃</v>
      </c>
    </row>
    <row r="49" spans="1:3">
      <c r="A49" s="16">
        <v>46195</v>
      </c>
      <c r="B49" t="s">
        <v>15</v>
      </c>
      <c r="C49" t="str">
        <f t="shared" si="0"/>
        <v>可燃</v>
      </c>
    </row>
    <row r="50" spans="1:3">
      <c r="A50" s="16">
        <v>46197</v>
      </c>
      <c r="B50" t="s">
        <v>15</v>
      </c>
      <c r="C50" t="str">
        <f t="shared" si="0"/>
        <v>可燃</v>
      </c>
    </row>
    <row r="51" spans="1:3">
      <c r="A51" s="16">
        <v>46198</v>
      </c>
      <c r="B51" t="s">
        <v>21</v>
      </c>
      <c r="C51" t="str">
        <f t="shared" si="0"/>
        <v>ペットボトル
カン</v>
      </c>
    </row>
    <row r="52" spans="1:3">
      <c r="A52" s="16">
        <v>46199</v>
      </c>
      <c r="B52" t="s">
        <v>15</v>
      </c>
      <c r="C52" t="str">
        <f t="shared" si="0"/>
        <v>可燃</v>
      </c>
    </row>
    <row r="53" spans="1:3">
      <c r="A53" s="16">
        <v>46202</v>
      </c>
      <c r="B53" t="s">
        <v>15</v>
      </c>
      <c r="C53" t="str">
        <f t="shared" si="0"/>
        <v>可燃</v>
      </c>
    </row>
    <row r="54" spans="1:3">
      <c r="A54" s="16">
        <v>46204</v>
      </c>
      <c r="B54" t="s">
        <v>15</v>
      </c>
      <c r="C54" t="str">
        <f t="shared" si="0"/>
        <v>可燃</v>
      </c>
    </row>
    <row r="55" spans="1:3">
      <c r="A55" s="16">
        <v>46205</v>
      </c>
      <c r="B55" t="s">
        <v>20</v>
      </c>
      <c r="C55" t="str">
        <f t="shared" si="0"/>
        <v>ペットボトル
ビン・ガラス</v>
      </c>
    </row>
    <row r="56" spans="1:3">
      <c r="A56" s="16">
        <v>46206</v>
      </c>
      <c r="B56" t="s">
        <v>15</v>
      </c>
      <c r="C56" t="str">
        <f t="shared" si="0"/>
        <v>可燃</v>
      </c>
    </row>
    <row r="57" spans="1:3">
      <c r="A57" s="16">
        <v>46209</v>
      </c>
      <c r="B57" t="s">
        <v>15</v>
      </c>
      <c r="C57" t="str">
        <f t="shared" si="0"/>
        <v>可燃</v>
      </c>
    </row>
    <row r="58" spans="1:3">
      <c r="A58" s="16">
        <v>46211</v>
      </c>
      <c r="B58" t="s">
        <v>15</v>
      </c>
      <c r="C58" t="str">
        <f t="shared" si="0"/>
        <v>可燃</v>
      </c>
    </row>
    <row r="59" spans="1:3">
      <c r="A59" s="16">
        <v>46212</v>
      </c>
      <c r="B59" t="s">
        <v>21</v>
      </c>
      <c r="C59" t="str">
        <f t="shared" si="0"/>
        <v>ペットボトル
カン</v>
      </c>
    </row>
    <row r="60" spans="1:3">
      <c r="A60" s="16">
        <v>46213</v>
      </c>
      <c r="B60" t="s">
        <v>15</v>
      </c>
      <c r="C60" t="str">
        <f t="shared" si="0"/>
        <v>可燃</v>
      </c>
    </row>
    <row r="61" spans="1:3">
      <c r="A61" s="16">
        <v>46216</v>
      </c>
      <c r="B61" t="s">
        <v>15</v>
      </c>
      <c r="C61" t="str">
        <f t="shared" si="0"/>
        <v>可燃</v>
      </c>
    </row>
    <row r="62" spans="1:3">
      <c r="A62" s="16">
        <v>46218</v>
      </c>
      <c r="B62" t="s">
        <v>15</v>
      </c>
      <c r="C62" t="str">
        <f t="shared" si="0"/>
        <v>可燃</v>
      </c>
    </row>
    <row r="63" spans="1:3">
      <c r="A63" s="16">
        <v>46219</v>
      </c>
      <c r="B63" t="s">
        <v>22</v>
      </c>
      <c r="C63" t="str">
        <f t="shared" si="0"/>
        <v>ペットボトル
金属類</v>
      </c>
    </row>
    <row r="64" spans="1:3">
      <c r="A64" s="16">
        <v>46220</v>
      </c>
      <c r="B64" t="s">
        <v>15</v>
      </c>
      <c r="C64" t="str">
        <f t="shared" si="0"/>
        <v>可燃</v>
      </c>
    </row>
    <row r="65" spans="1:3">
      <c r="A65" s="16">
        <v>46223</v>
      </c>
      <c r="B65" t="s">
        <v>15</v>
      </c>
      <c r="C65" t="str">
        <f t="shared" si="0"/>
        <v>可燃</v>
      </c>
    </row>
    <row r="66" spans="1:3">
      <c r="A66" s="16">
        <v>46225</v>
      </c>
      <c r="B66" t="s">
        <v>15</v>
      </c>
      <c r="C66" t="str">
        <f t="shared" si="0"/>
        <v>可燃</v>
      </c>
    </row>
    <row r="67" spans="1:3">
      <c r="A67" s="16">
        <v>46226</v>
      </c>
      <c r="B67" t="s">
        <v>21</v>
      </c>
      <c r="C67" t="str">
        <f t="shared" ref="C67:C130" si="1">SUBSTITUTE(B67," ",CHAR(10))</f>
        <v>ペットボトル
カン</v>
      </c>
    </row>
    <row r="68" spans="1:3">
      <c r="A68" s="16">
        <v>46227</v>
      </c>
      <c r="B68" t="s">
        <v>15</v>
      </c>
      <c r="C68" t="str">
        <f t="shared" si="1"/>
        <v>可燃</v>
      </c>
    </row>
    <row r="69" spans="1:3">
      <c r="A69" s="16">
        <v>46230</v>
      </c>
      <c r="B69" t="s">
        <v>15</v>
      </c>
      <c r="C69" t="str">
        <f t="shared" si="1"/>
        <v>可燃</v>
      </c>
    </row>
    <row r="70" spans="1:3">
      <c r="A70" s="16">
        <v>46232</v>
      </c>
      <c r="B70" t="s">
        <v>15</v>
      </c>
      <c r="C70" t="str">
        <f t="shared" si="1"/>
        <v>可燃</v>
      </c>
    </row>
    <row r="71" spans="1:3">
      <c r="A71" s="16">
        <v>46233</v>
      </c>
      <c r="B71" t="s">
        <v>17</v>
      </c>
      <c r="C71" t="str">
        <f t="shared" si="1"/>
        <v>ペットボトル</v>
      </c>
    </row>
    <row r="72" spans="1:3">
      <c r="A72" s="16">
        <v>46234</v>
      </c>
      <c r="B72" t="s">
        <v>15</v>
      </c>
      <c r="C72" t="str">
        <f t="shared" si="1"/>
        <v>可燃</v>
      </c>
    </row>
    <row r="73" spans="1:3">
      <c r="A73" s="16">
        <v>46237</v>
      </c>
      <c r="B73" t="s">
        <v>15</v>
      </c>
      <c r="C73" t="str">
        <f t="shared" si="1"/>
        <v>可燃</v>
      </c>
    </row>
    <row r="74" spans="1:3">
      <c r="A74" s="16">
        <v>46239</v>
      </c>
      <c r="B74" t="s">
        <v>15</v>
      </c>
      <c r="C74" t="str">
        <f t="shared" si="1"/>
        <v>可燃</v>
      </c>
    </row>
    <row r="75" spans="1:3">
      <c r="A75" s="16">
        <v>46240</v>
      </c>
      <c r="B75" t="s">
        <v>20</v>
      </c>
      <c r="C75" t="str">
        <f t="shared" si="1"/>
        <v>ペットボトル
ビン・ガラス</v>
      </c>
    </row>
    <row r="76" spans="1:3">
      <c r="A76" s="16">
        <v>46241</v>
      </c>
      <c r="B76" t="s">
        <v>15</v>
      </c>
      <c r="C76" t="str">
        <f t="shared" si="1"/>
        <v>可燃</v>
      </c>
    </row>
    <row r="77" spans="1:3">
      <c r="A77" s="16">
        <v>46244</v>
      </c>
      <c r="B77" t="s">
        <v>15</v>
      </c>
      <c r="C77" t="str">
        <f t="shared" si="1"/>
        <v>可燃</v>
      </c>
    </row>
    <row r="78" spans="1:3">
      <c r="A78" s="16">
        <v>46246</v>
      </c>
      <c r="B78" t="s">
        <v>15</v>
      </c>
      <c r="C78" t="str">
        <f t="shared" si="1"/>
        <v>可燃</v>
      </c>
    </row>
    <row r="79" spans="1:3">
      <c r="A79" s="16">
        <v>46247</v>
      </c>
      <c r="B79" t="s">
        <v>21</v>
      </c>
      <c r="C79" t="str">
        <f t="shared" si="1"/>
        <v>ペットボトル
カン</v>
      </c>
    </row>
    <row r="80" spans="1:3">
      <c r="A80" s="16">
        <v>46248</v>
      </c>
      <c r="B80" t="s">
        <v>15</v>
      </c>
      <c r="C80" t="str">
        <f t="shared" si="1"/>
        <v>可燃</v>
      </c>
    </row>
    <row r="81" spans="1:3">
      <c r="A81" s="16">
        <v>46251</v>
      </c>
      <c r="B81" t="s">
        <v>15</v>
      </c>
      <c r="C81" t="str">
        <f t="shared" si="1"/>
        <v>可燃</v>
      </c>
    </row>
    <row r="82" spans="1:3">
      <c r="A82" s="16">
        <v>46253</v>
      </c>
      <c r="B82" t="s">
        <v>15</v>
      </c>
      <c r="C82" t="str">
        <f t="shared" si="1"/>
        <v>可燃</v>
      </c>
    </row>
    <row r="83" spans="1:3">
      <c r="A83" s="16">
        <v>46254</v>
      </c>
      <c r="B83" t="s">
        <v>22</v>
      </c>
      <c r="C83" t="str">
        <f t="shared" si="1"/>
        <v>ペットボトル
金属類</v>
      </c>
    </row>
    <row r="84" spans="1:3">
      <c r="A84" s="16">
        <v>46255</v>
      </c>
      <c r="B84" t="s">
        <v>15</v>
      </c>
      <c r="C84" t="str">
        <f t="shared" si="1"/>
        <v>可燃</v>
      </c>
    </row>
    <row r="85" spans="1:3">
      <c r="A85" s="16">
        <v>46258</v>
      </c>
      <c r="B85" t="s">
        <v>15</v>
      </c>
      <c r="C85" t="str">
        <f t="shared" si="1"/>
        <v>可燃</v>
      </c>
    </row>
    <row r="86" spans="1:3">
      <c r="A86" s="16">
        <v>46260</v>
      </c>
      <c r="B86" t="s">
        <v>15</v>
      </c>
      <c r="C86" t="str">
        <f t="shared" si="1"/>
        <v>可燃</v>
      </c>
    </row>
    <row r="87" spans="1:3">
      <c r="A87" s="16">
        <v>46261</v>
      </c>
      <c r="B87" t="s">
        <v>21</v>
      </c>
      <c r="C87" t="str">
        <f t="shared" si="1"/>
        <v>ペットボトル
カン</v>
      </c>
    </row>
    <row r="88" spans="1:3">
      <c r="A88" s="16">
        <v>46262</v>
      </c>
      <c r="B88" t="s">
        <v>15</v>
      </c>
      <c r="C88" t="str">
        <f t="shared" si="1"/>
        <v>可燃</v>
      </c>
    </row>
    <row r="89" spans="1:3">
      <c r="A89" s="16">
        <v>46265</v>
      </c>
      <c r="B89" t="s">
        <v>15</v>
      </c>
      <c r="C89" t="str">
        <f t="shared" si="1"/>
        <v>可燃</v>
      </c>
    </row>
    <row r="90" spans="1:3">
      <c r="A90" s="16">
        <v>46267</v>
      </c>
      <c r="B90" t="s">
        <v>15</v>
      </c>
      <c r="C90" t="str">
        <f t="shared" si="1"/>
        <v>可燃</v>
      </c>
    </row>
    <row r="91" spans="1:3">
      <c r="A91" s="16">
        <v>46268</v>
      </c>
      <c r="B91" t="s">
        <v>20</v>
      </c>
      <c r="C91" t="str">
        <f t="shared" si="1"/>
        <v>ペットボトル
ビン・ガラス</v>
      </c>
    </row>
    <row r="92" spans="1:3">
      <c r="A92" s="16">
        <v>46269</v>
      </c>
      <c r="B92" t="s">
        <v>15</v>
      </c>
      <c r="C92" t="str">
        <f t="shared" si="1"/>
        <v>可燃</v>
      </c>
    </row>
    <row r="93" spans="1:3">
      <c r="A93" s="16">
        <v>46272</v>
      </c>
      <c r="B93" t="s">
        <v>15</v>
      </c>
      <c r="C93" t="str">
        <f t="shared" si="1"/>
        <v>可燃</v>
      </c>
    </row>
    <row r="94" spans="1:3">
      <c r="A94" s="16">
        <v>46273</v>
      </c>
      <c r="B94" t="s">
        <v>33</v>
      </c>
      <c r="C94" t="str">
        <f t="shared" si="1"/>
        <v>電池類</v>
      </c>
    </row>
    <row r="95" spans="1:3">
      <c r="A95" s="16">
        <v>46274</v>
      </c>
      <c r="B95" t="s">
        <v>15</v>
      </c>
      <c r="C95" t="str">
        <f t="shared" si="1"/>
        <v>可燃</v>
      </c>
    </row>
    <row r="96" spans="1:3">
      <c r="A96" s="16">
        <v>46275</v>
      </c>
      <c r="B96" t="s">
        <v>21</v>
      </c>
      <c r="C96" t="str">
        <f t="shared" si="1"/>
        <v>ペットボトル
カン</v>
      </c>
    </row>
    <row r="97" spans="1:3">
      <c r="A97" s="16">
        <v>46276</v>
      </c>
      <c r="B97" t="s">
        <v>15</v>
      </c>
      <c r="C97" t="str">
        <f t="shared" si="1"/>
        <v>可燃</v>
      </c>
    </row>
    <row r="98" spans="1:3">
      <c r="A98" s="16">
        <v>46279</v>
      </c>
      <c r="B98" t="s">
        <v>15</v>
      </c>
      <c r="C98" t="str">
        <f t="shared" si="1"/>
        <v>可燃</v>
      </c>
    </row>
    <row r="99" spans="1:3">
      <c r="A99" s="16">
        <v>46281</v>
      </c>
      <c r="B99" t="s">
        <v>15</v>
      </c>
      <c r="C99" t="str">
        <f t="shared" si="1"/>
        <v>可燃</v>
      </c>
    </row>
    <row r="100" spans="1:3">
      <c r="A100" s="16">
        <v>46282</v>
      </c>
      <c r="B100" t="s">
        <v>22</v>
      </c>
      <c r="C100" t="str">
        <f t="shared" si="1"/>
        <v>ペットボトル
金属類</v>
      </c>
    </row>
    <row r="101" spans="1:3">
      <c r="A101" s="16">
        <v>46283</v>
      </c>
      <c r="B101" t="s">
        <v>15</v>
      </c>
      <c r="C101" t="str">
        <f t="shared" si="1"/>
        <v>可燃</v>
      </c>
    </row>
    <row r="102" spans="1:3">
      <c r="A102" s="16">
        <v>46286</v>
      </c>
      <c r="B102" t="s">
        <v>15</v>
      </c>
      <c r="C102" t="str">
        <f t="shared" si="1"/>
        <v>可燃</v>
      </c>
    </row>
    <row r="103" spans="1:3">
      <c r="A103" s="16">
        <v>46288</v>
      </c>
      <c r="B103" t="s">
        <v>15</v>
      </c>
      <c r="C103" t="str">
        <f t="shared" si="1"/>
        <v>可燃</v>
      </c>
    </row>
    <row r="104" spans="1:3">
      <c r="A104" s="16">
        <v>46289</v>
      </c>
      <c r="B104" t="s">
        <v>21</v>
      </c>
      <c r="C104" t="str">
        <f t="shared" si="1"/>
        <v>ペットボトル
カン</v>
      </c>
    </row>
    <row r="105" spans="1:3">
      <c r="A105" s="16">
        <v>46290</v>
      </c>
      <c r="B105" t="s">
        <v>15</v>
      </c>
      <c r="C105" t="str">
        <f t="shared" si="1"/>
        <v>可燃</v>
      </c>
    </row>
    <row r="106" spans="1:3">
      <c r="A106" s="16">
        <v>46293</v>
      </c>
      <c r="B106" t="s">
        <v>15</v>
      </c>
      <c r="C106" t="str">
        <f t="shared" si="1"/>
        <v>可燃</v>
      </c>
    </row>
    <row r="107" spans="1:3">
      <c r="A107" s="16">
        <v>46295</v>
      </c>
      <c r="B107" t="s">
        <v>15</v>
      </c>
      <c r="C107" t="str">
        <f t="shared" si="1"/>
        <v>可燃</v>
      </c>
    </row>
    <row r="108" spans="1:3">
      <c r="A108" s="16">
        <v>46296</v>
      </c>
      <c r="B108" t="s">
        <v>23</v>
      </c>
      <c r="C108" t="str">
        <f t="shared" si="1"/>
        <v>ペットボトル
ビン・ガラス
蛍光灯</v>
      </c>
    </row>
    <row r="109" spans="1:3">
      <c r="A109" s="16">
        <v>46297</v>
      </c>
      <c r="B109" t="s">
        <v>15</v>
      </c>
      <c r="C109" t="str">
        <f t="shared" si="1"/>
        <v>可燃</v>
      </c>
    </row>
    <row r="110" spans="1:3">
      <c r="A110" s="16">
        <v>46300</v>
      </c>
      <c r="B110" t="s">
        <v>15</v>
      </c>
      <c r="C110" t="str">
        <f t="shared" si="1"/>
        <v>可燃</v>
      </c>
    </row>
    <row r="111" spans="1:3">
      <c r="A111" s="16">
        <v>46302</v>
      </c>
      <c r="B111" t="s">
        <v>15</v>
      </c>
      <c r="C111" t="str">
        <f t="shared" si="1"/>
        <v>可燃</v>
      </c>
    </row>
    <row r="112" spans="1:3">
      <c r="A112" s="16">
        <v>46303</v>
      </c>
      <c r="B112" t="s">
        <v>21</v>
      </c>
      <c r="C112" t="str">
        <f t="shared" si="1"/>
        <v>ペットボトル
カン</v>
      </c>
    </row>
    <row r="113" spans="1:3">
      <c r="A113" s="16">
        <v>46304</v>
      </c>
      <c r="B113" t="s">
        <v>15</v>
      </c>
      <c r="C113" t="str">
        <f t="shared" si="1"/>
        <v>可燃</v>
      </c>
    </row>
    <row r="114" spans="1:3">
      <c r="A114" s="16">
        <v>46307</v>
      </c>
      <c r="B114" t="s">
        <v>15</v>
      </c>
      <c r="C114" t="str">
        <f t="shared" si="1"/>
        <v>可燃</v>
      </c>
    </row>
    <row r="115" spans="1:3">
      <c r="A115" s="16">
        <v>46309</v>
      </c>
      <c r="B115" t="s">
        <v>15</v>
      </c>
      <c r="C115" t="str">
        <f t="shared" si="1"/>
        <v>可燃</v>
      </c>
    </row>
    <row r="116" spans="1:3">
      <c r="A116" s="16">
        <v>46310</v>
      </c>
      <c r="B116" t="s">
        <v>22</v>
      </c>
      <c r="C116" t="str">
        <f t="shared" si="1"/>
        <v>ペットボトル
金属類</v>
      </c>
    </row>
    <row r="117" spans="1:3">
      <c r="A117" s="16">
        <v>46311</v>
      </c>
      <c r="B117" t="s">
        <v>15</v>
      </c>
      <c r="C117" t="str">
        <f t="shared" si="1"/>
        <v>可燃</v>
      </c>
    </row>
    <row r="118" spans="1:3">
      <c r="A118" s="16">
        <v>46314</v>
      </c>
      <c r="B118" t="s">
        <v>15</v>
      </c>
      <c r="C118" t="str">
        <f t="shared" si="1"/>
        <v>可燃</v>
      </c>
    </row>
    <row r="119" spans="1:3">
      <c r="A119" s="16">
        <v>46316</v>
      </c>
      <c r="B119" t="s">
        <v>15</v>
      </c>
      <c r="C119" t="str">
        <f t="shared" si="1"/>
        <v>可燃</v>
      </c>
    </row>
    <row r="120" spans="1:3">
      <c r="A120" s="16">
        <v>46317</v>
      </c>
      <c r="B120" t="s">
        <v>21</v>
      </c>
      <c r="C120" t="str">
        <f t="shared" si="1"/>
        <v>ペットボトル
カン</v>
      </c>
    </row>
    <row r="121" spans="1:3">
      <c r="A121" s="16">
        <v>46318</v>
      </c>
      <c r="B121" t="s">
        <v>15</v>
      </c>
      <c r="C121" t="str">
        <f t="shared" si="1"/>
        <v>可燃</v>
      </c>
    </row>
    <row r="122" spans="1:3">
      <c r="A122" s="16">
        <v>46321</v>
      </c>
      <c r="B122" t="s">
        <v>15</v>
      </c>
      <c r="C122" t="str">
        <f t="shared" si="1"/>
        <v>可燃</v>
      </c>
    </row>
    <row r="123" spans="1:3">
      <c r="A123" s="16">
        <v>46323</v>
      </c>
      <c r="B123" t="s">
        <v>15</v>
      </c>
      <c r="C123" t="str">
        <f t="shared" si="1"/>
        <v>可燃</v>
      </c>
    </row>
    <row r="124" spans="1:3">
      <c r="A124" s="16">
        <v>46324</v>
      </c>
      <c r="B124" t="s">
        <v>17</v>
      </c>
      <c r="C124" t="str">
        <f t="shared" si="1"/>
        <v>ペットボトル</v>
      </c>
    </row>
    <row r="125" spans="1:3">
      <c r="A125" s="16">
        <v>46325</v>
      </c>
      <c r="B125" t="s">
        <v>15</v>
      </c>
      <c r="C125" t="str">
        <f t="shared" si="1"/>
        <v>可燃</v>
      </c>
    </row>
    <row r="126" spans="1:3">
      <c r="A126" s="16">
        <v>46328</v>
      </c>
      <c r="B126" t="s">
        <v>15</v>
      </c>
      <c r="C126" t="str">
        <f t="shared" si="1"/>
        <v>可燃</v>
      </c>
    </row>
    <row r="127" spans="1:3">
      <c r="A127" s="16">
        <v>46330</v>
      </c>
      <c r="B127" t="s">
        <v>15</v>
      </c>
      <c r="C127" t="str">
        <f t="shared" si="1"/>
        <v>可燃</v>
      </c>
    </row>
    <row r="128" spans="1:3">
      <c r="A128" s="16">
        <v>46331</v>
      </c>
      <c r="B128" t="s">
        <v>20</v>
      </c>
      <c r="C128" t="str">
        <f t="shared" si="1"/>
        <v>ペットボトル
ビン・ガラス</v>
      </c>
    </row>
    <row r="129" spans="1:3">
      <c r="A129" s="16">
        <v>46332</v>
      </c>
      <c r="B129" t="s">
        <v>15</v>
      </c>
      <c r="C129" t="str">
        <f t="shared" si="1"/>
        <v>可燃</v>
      </c>
    </row>
    <row r="130" spans="1:3">
      <c r="A130" s="16">
        <v>46335</v>
      </c>
      <c r="B130" t="s">
        <v>15</v>
      </c>
      <c r="C130" t="str">
        <f t="shared" si="1"/>
        <v>可燃</v>
      </c>
    </row>
    <row r="131" spans="1:3">
      <c r="A131" s="16">
        <v>46337</v>
      </c>
      <c r="B131" t="s">
        <v>15</v>
      </c>
      <c r="C131" t="str">
        <f t="shared" ref="C131:C194" si="2">SUBSTITUTE(B131," ",CHAR(10))</f>
        <v>可燃</v>
      </c>
    </row>
    <row r="132" spans="1:3">
      <c r="A132" s="16">
        <v>46338</v>
      </c>
      <c r="B132" t="s">
        <v>21</v>
      </c>
      <c r="C132" t="str">
        <f t="shared" si="2"/>
        <v>ペットボトル
カン</v>
      </c>
    </row>
    <row r="133" spans="1:3">
      <c r="A133" s="16">
        <v>46339</v>
      </c>
      <c r="B133" t="s">
        <v>15</v>
      </c>
      <c r="C133" t="str">
        <f t="shared" si="2"/>
        <v>可燃</v>
      </c>
    </row>
    <row r="134" spans="1:3">
      <c r="A134" s="16">
        <v>46342</v>
      </c>
      <c r="B134" t="s">
        <v>15</v>
      </c>
      <c r="C134" t="str">
        <f t="shared" si="2"/>
        <v>可燃</v>
      </c>
    </row>
    <row r="135" spans="1:3">
      <c r="A135" s="16">
        <v>46344</v>
      </c>
      <c r="B135" t="s">
        <v>15</v>
      </c>
      <c r="C135" t="str">
        <f t="shared" si="2"/>
        <v>可燃</v>
      </c>
    </row>
    <row r="136" spans="1:3">
      <c r="A136" s="16">
        <v>46345</v>
      </c>
      <c r="B136" t="s">
        <v>22</v>
      </c>
      <c r="C136" t="str">
        <f t="shared" si="2"/>
        <v>ペットボトル
金属類</v>
      </c>
    </row>
    <row r="137" spans="1:3">
      <c r="A137" s="16">
        <v>46346</v>
      </c>
      <c r="B137" t="s">
        <v>15</v>
      </c>
      <c r="C137" t="str">
        <f t="shared" si="2"/>
        <v>可燃</v>
      </c>
    </row>
    <row r="138" spans="1:3">
      <c r="A138" s="16">
        <v>46349</v>
      </c>
      <c r="B138" t="s">
        <v>15</v>
      </c>
      <c r="C138" t="str">
        <f t="shared" si="2"/>
        <v>可燃</v>
      </c>
    </row>
    <row r="139" spans="1:3">
      <c r="A139" s="16">
        <v>46351</v>
      </c>
      <c r="B139" t="s">
        <v>15</v>
      </c>
      <c r="C139" t="str">
        <f t="shared" si="2"/>
        <v>可燃</v>
      </c>
    </row>
    <row r="140" spans="1:3">
      <c r="A140" s="16">
        <v>46352</v>
      </c>
      <c r="B140" t="s">
        <v>21</v>
      </c>
      <c r="C140" t="str">
        <f t="shared" si="2"/>
        <v>ペットボトル
カン</v>
      </c>
    </row>
    <row r="141" spans="1:3">
      <c r="A141" s="16">
        <v>46353</v>
      </c>
      <c r="B141" t="s">
        <v>15</v>
      </c>
      <c r="C141" t="str">
        <f t="shared" si="2"/>
        <v>可燃</v>
      </c>
    </row>
    <row r="142" spans="1:3">
      <c r="A142" s="16">
        <v>46356</v>
      </c>
      <c r="B142" t="s">
        <v>15</v>
      </c>
      <c r="C142" t="str">
        <f t="shared" si="2"/>
        <v>可燃</v>
      </c>
    </row>
    <row r="143" spans="1:3">
      <c r="A143" s="16">
        <v>46358</v>
      </c>
      <c r="B143" t="s">
        <v>15</v>
      </c>
      <c r="C143" t="str">
        <f t="shared" si="2"/>
        <v>可燃</v>
      </c>
    </row>
    <row r="144" spans="1:3">
      <c r="A144" s="16">
        <v>46359</v>
      </c>
      <c r="B144" t="s">
        <v>20</v>
      </c>
      <c r="C144" t="str">
        <f t="shared" si="2"/>
        <v>ペットボトル
ビン・ガラス</v>
      </c>
    </row>
    <row r="145" spans="1:3">
      <c r="A145" s="16">
        <v>46360</v>
      </c>
      <c r="B145" t="s">
        <v>15</v>
      </c>
      <c r="C145" t="str">
        <f t="shared" si="2"/>
        <v>可燃</v>
      </c>
    </row>
    <row r="146" spans="1:3">
      <c r="A146" s="16">
        <v>46363</v>
      </c>
      <c r="B146" t="s">
        <v>15</v>
      </c>
      <c r="C146" t="str">
        <f t="shared" si="2"/>
        <v>可燃</v>
      </c>
    </row>
    <row r="147" spans="1:3">
      <c r="A147" s="16">
        <v>46365</v>
      </c>
      <c r="B147" t="s">
        <v>15</v>
      </c>
      <c r="C147" t="str">
        <f t="shared" si="2"/>
        <v>可燃</v>
      </c>
    </row>
    <row r="148" spans="1:3">
      <c r="A148" s="16">
        <v>46366</v>
      </c>
      <c r="B148" t="s">
        <v>21</v>
      </c>
      <c r="C148" t="str">
        <f t="shared" si="2"/>
        <v>ペットボトル
カン</v>
      </c>
    </row>
    <row r="149" spans="1:3">
      <c r="A149" s="16">
        <v>46367</v>
      </c>
      <c r="B149" t="s">
        <v>15</v>
      </c>
      <c r="C149" t="str">
        <f t="shared" si="2"/>
        <v>可燃</v>
      </c>
    </row>
    <row r="150" spans="1:3">
      <c r="A150" s="16">
        <v>46370</v>
      </c>
      <c r="B150" t="s">
        <v>15</v>
      </c>
      <c r="C150" t="str">
        <f t="shared" si="2"/>
        <v>可燃</v>
      </c>
    </row>
    <row r="151" spans="1:3">
      <c r="A151" s="16">
        <v>46372</v>
      </c>
      <c r="B151" t="s">
        <v>15</v>
      </c>
      <c r="C151" t="str">
        <f t="shared" si="2"/>
        <v>可燃</v>
      </c>
    </row>
    <row r="152" spans="1:3">
      <c r="A152" s="16">
        <v>46373</v>
      </c>
      <c r="B152" t="s">
        <v>22</v>
      </c>
      <c r="C152" t="str">
        <f t="shared" si="2"/>
        <v>ペットボトル
金属類</v>
      </c>
    </row>
    <row r="153" spans="1:3">
      <c r="A153" s="16">
        <v>46374</v>
      </c>
      <c r="B153" t="s">
        <v>15</v>
      </c>
      <c r="C153" t="str">
        <f t="shared" si="2"/>
        <v>可燃</v>
      </c>
    </row>
    <row r="154" spans="1:3">
      <c r="A154" s="16">
        <v>46377</v>
      </c>
      <c r="B154" t="s">
        <v>15</v>
      </c>
      <c r="C154" t="str">
        <f t="shared" si="2"/>
        <v>可燃</v>
      </c>
    </row>
    <row r="155" spans="1:3">
      <c r="A155" s="16">
        <v>46379</v>
      </c>
      <c r="B155" t="s">
        <v>15</v>
      </c>
      <c r="C155" t="str">
        <f t="shared" si="2"/>
        <v>可燃</v>
      </c>
    </row>
    <row r="156" spans="1:3">
      <c r="A156" s="16">
        <v>46380</v>
      </c>
      <c r="B156" t="s">
        <v>21</v>
      </c>
      <c r="C156" t="str">
        <f t="shared" si="2"/>
        <v>ペットボトル
カン</v>
      </c>
    </row>
    <row r="157" spans="1:3">
      <c r="A157" s="16">
        <v>46381</v>
      </c>
      <c r="B157" t="s">
        <v>15</v>
      </c>
      <c r="C157" t="str">
        <f t="shared" si="2"/>
        <v>可燃</v>
      </c>
    </row>
    <row r="158" spans="1:3">
      <c r="A158" s="16">
        <v>46384</v>
      </c>
      <c r="B158" t="s">
        <v>15</v>
      </c>
      <c r="C158" t="str">
        <f t="shared" si="2"/>
        <v>可燃</v>
      </c>
    </row>
    <row r="159" spans="1:3">
      <c r="A159" s="16">
        <v>46386</v>
      </c>
      <c r="B159" t="s">
        <v>15</v>
      </c>
      <c r="C159" t="str">
        <f t="shared" si="2"/>
        <v>可燃</v>
      </c>
    </row>
    <row r="160" spans="1:3">
      <c r="A160" s="16">
        <v>46391</v>
      </c>
      <c r="B160" t="s">
        <v>15</v>
      </c>
      <c r="C160" t="str">
        <f t="shared" si="2"/>
        <v>可燃</v>
      </c>
    </row>
    <row r="161" spans="1:3">
      <c r="A161" s="16">
        <v>46393</v>
      </c>
      <c r="B161" t="s">
        <v>15</v>
      </c>
      <c r="C161" t="str">
        <f t="shared" si="2"/>
        <v>可燃</v>
      </c>
    </row>
    <row r="162" spans="1:3">
      <c r="A162" s="16">
        <v>46394</v>
      </c>
      <c r="B162" t="s">
        <v>20</v>
      </c>
      <c r="C162" t="str">
        <f t="shared" si="2"/>
        <v>ペットボトル
ビン・ガラス</v>
      </c>
    </row>
    <row r="163" spans="1:3">
      <c r="A163" s="16">
        <v>46395</v>
      </c>
      <c r="B163" t="s">
        <v>15</v>
      </c>
      <c r="C163" t="str">
        <f t="shared" si="2"/>
        <v>可燃</v>
      </c>
    </row>
    <row r="164" spans="1:3">
      <c r="A164" s="16">
        <v>46398</v>
      </c>
      <c r="B164" t="s">
        <v>15</v>
      </c>
      <c r="C164" t="str">
        <f t="shared" si="2"/>
        <v>可燃</v>
      </c>
    </row>
    <row r="165" spans="1:3">
      <c r="A165" s="16">
        <v>46400</v>
      </c>
      <c r="B165" t="s">
        <v>15</v>
      </c>
      <c r="C165" t="str">
        <f t="shared" si="2"/>
        <v>可燃</v>
      </c>
    </row>
    <row r="166" spans="1:3">
      <c r="A166" s="16">
        <v>46401</v>
      </c>
      <c r="B166" t="s">
        <v>21</v>
      </c>
      <c r="C166" t="str">
        <f t="shared" si="2"/>
        <v>ペットボトル
カン</v>
      </c>
    </row>
    <row r="167" spans="1:3">
      <c r="A167" s="16">
        <v>46402</v>
      </c>
      <c r="B167" t="s">
        <v>15</v>
      </c>
      <c r="C167" t="str">
        <f t="shared" si="2"/>
        <v>可燃</v>
      </c>
    </row>
    <row r="168" spans="1:3">
      <c r="A168" s="16">
        <v>46405</v>
      </c>
      <c r="B168" t="s">
        <v>15</v>
      </c>
      <c r="C168" t="str">
        <f t="shared" si="2"/>
        <v>可燃</v>
      </c>
    </row>
    <row r="169" spans="1:3">
      <c r="A169" s="16">
        <v>46407</v>
      </c>
      <c r="B169" t="s">
        <v>15</v>
      </c>
      <c r="C169" t="str">
        <f t="shared" si="2"/>
        <v>可燃</v>
      </c>
    </row>
    <row r="170" spans="1:3">
      <c r="A170" s="16">
        <v>46408</v>
      </c>
      <c r="B170" t="s">
        <v>22</v>
      </c>
      <c r="C170" t="str">
        <f t="shared" si="2"/>
        <v>ペットボトル
金属類</v>
      </c>
    </row>
    <row r="171" spans="1:3">
      <c r="A171" s="16">
        <v>46409</v>
      </c>
      <c r="B171" t="s">
        <v>15</v>
      </c>
      <c r="C171" t="str">
        <f t="shared" si="2"/>
        <v>可燃</v>
      </c>
    </row>
    <row r="172" spans="1:3">
      <c r="A172" s="16">
        <v>46412</v>
      </c>
      <c r="B172" t="s">
        <v>15</v>
      </c>
      <c r="C172" t="str">
        <f t="shared" si="2"/>
        <v>可燃</v>
      </c>
    </row>
    <row r="173" spans="1:3">
      <c r="A173" s="16">
        <v>46414</v>
      </c>
      <c r="B173" t="s">
        <v>15</v>
      </c>
      <c r="C173" t="str">
        <f t="shared" si="2"/>
        <v>可燃</v>
      </c>
    </row>
    <row r="174" spans="1:3">
      <c r="A174" s="16">
        <v>46415</v>
      </c>
      <c r="B174" t="s">
        <v>21</v>
      </c>
      <c r="C174" t="str">
        <f t="shared" si="2"/>
        <v>ペットボトル
カン</v>
      </c>
    </row>
    <row r="175" spans="1:3">
      <c r="A175" s="16">
        <v>46416</v>
      </c>
      <c r="B175" t="s">
        <v>15</v>
      </c>
      <c r="C175" t="str">
        <f t="shared" si="2"/>
        <v>可燃</v>
      </c>
    </row>
    <row r="176" spans="1:3">
      <c r="A176" s="16">
        <v>46419</v>
      </c>
      <c r="B176" t="s">
        <v>15</v>
      </c>
      <c r="C176" t="str">
        <f t="shared" si="2"/>
        <v>可燃</v>
      </c>
    </row>
    <row r="177" spans="1:3">
      <c r="A177" s="16">
        <v>46420</v>
      </c>
      <c r="B177" t="s">
        <v>16</v>
      </c>
      <c r="C177" t="str">
        <f t="shared" si="2"/>
        <v>蛍光灯</v>
      </c>
    </row>
    <row r="178" spans="1:3">
      <c r="A178" s="16">
        <v>46421</v>
      </c>
      <c r="B178" t="s">
        <v>15</v>
      </c>
      <c r="C178" t="str">
        <f t="shared" si="2"/>
        <v>可燃</v>
      </c>
    </row>
    <row r="179" spans="1:3">
      <c r="A179" s="16">
        <v>46422</v>
      </c>
      <c r="B179" t="s">
        <v>20</v>
      </c>
      <c r="C179" t="str">
        <f t="shared" si="2"/>
        <v>ペットボトル
ビン・ガラス</v>
      </c>
    </row>
    <row r="180" spans="1:3">
      <c r="A180" s="16">
        <v>46423</v>
      </c>
      <c r="B180" t="s">
        <v>15</v>
      </c>
      <c r="C180" t="str">
        <f t="shared" si="2"/>
        <v>可燃</v>
      </c>
    </row>
    <row r="181" spans="1:3">
      <c r="A181" s="16">
        <v>46426</v>
      </c>
      <c r="B181" t="s">
        <v>15</v>
      </c>
      <c r="C181" t="str">
        <f t="shared" si="2"/>
        <v>可燃</v>
      </c>
    </row>
    <row r="182" spans="1:3">
      <c r="A182" s="16">
        <v>46428</v>
      </c>
      <c r="B182" t="s">
        <v>18</v>
      </c>
      <c r="C182" t="str">
        <f t="shared" si="2"/>
        <v>可燃
カン</v>
      </c>
    </row>
    <row r="183" spans="1:3">
      <c r="A183" s="16">
        <v>46430</v>
      </c>
      <c r="B183" t="s">
        <v>15</v>
      </c>
      <c r="C183" t="str">
        <f t="shared" si="2"/>
        <v>可燃</v>
      </c>
    </row>
    <row r="184" spans="1:3">
      <c r="A184" s="16">
        <v>46433</v>
      </c>
      <c r="B184" t="s">
        <v>15</v>
      </c>
      <c r="C184" t="str">
        <f t="shared" si="2"/>
        <v>可燃</v>
      </c>
    </row>
    <row r="185" spans="1:3">
      <c r="A185" s="16">
        <v>46435</v>
      </c>
      <c r="B185" t="s">
        <v>15</v>
      </c>
      <c r="C185" t="str">
        <f t="shared" si="2"/>
        <v>可燃</v>
      </c>
    </row>
    <row r="186" spans="1:3">
      <c r="A186" s="16">
        <v>46436</v>
      </c>
      <c r="B186" t="s">
        <v>22</v>
      </c>
      <c r="C186" t="str">
        <f t="shared" si="2"/>
        <v>ペットボトル
金属類</v>
      </c>
    </row>
    <row r="187" spans="1:3">
      <c r="A187" s="16">
        <v>46437</v>
      </c>
      <c r="B187" t="s">
        <v>15</v>
      </c>
      <c r="C187" t="str">
        <f t="shared" si="2"/>
        <v>可燃</v>
      </c>
    </row>
    <row r="188" spans="1:3">
      <c r="A188" s="16">
        <v>46440</v>
      </c>
      <c r="B188" t="s">
        <v>15</v>
      </c>
      <c r="C188" t="str">
        <f t="shared" si="2"/>
        <v>可燃</v>
      </c>
    </row>
    <row r="189" spans="1:3">
      <c r="A189" s="16">
        <v>46442</v>
      </c>
      <c r="B189" t="s">
        <v>15</v>
      </c>
      <c r="C189" t="str">
        <f t="shared" si="2"/>
        <v>可燃</v>
      </c>
    </row>
    <row r="190" spans="1:3">
      <c r="A190" s="16">
        <v>46443</v>
      </c>
      <c r="B190" t="s">
        <v>21</v>
      </c>
      <c r="C190" t="str">
        <f t="shared" si="2"/>
        <v>ペットボトル
カン</v>
      </c>
    </row>
    <row r="191" spans="1:3">
      <c r="A191" s="16">
        <v>46444</v>
      </c>
      <c r="B191" t="s">
        <v>15</v>
      </c>
      <c r="C191" t="str">
        <f t="shared" si="2"/>
        <v>可燃</v>
      </c>
    </row>
    <row r="192" spans="1:3">
      <c r="A192" s="16">
        <v>46447</v>
      </c>
      <c r="B192" t="s">
        <v>15</v>
      </c>
      <c r="C192" t="str">
        <f t="shared" si="2"/>
        <v>可燃</v>
      </c>
    </row>
    <row r="193" spans="1:3">
      <c r="A193" s="16">
        <v>46449</v>
      </c>
      <c r="B193" t="s">
        <v>15</v>
      </c>
      <c r="C193" t="str">
        <f t="shared" si="2"/>
        <v>可燃</v>
      </c>
    </row>
    <row r="194" spans="1:3">
      <c r="A194" s="16">
        <v>46450</v>
      </c>
      <c r="B194" t="s">
        <v>20</v>
      </c>
      <c r="C194" t="str">
        <f t="shared" si="2"/>
        <v>ペットボトル
ビン・ガラス</v>
      </c>
    </row>
    <row r="195" spans="1:3">
      <c r="A195" s="16">
        <v>46451</v>
      </c>
      <c r="B195" t="s">
        <v>15</v>
      </c>
      <c r="C195" t="str">
        <f t="shared" ref="C195:C211" si="3">SUBSTITUTE(B195," ",CHAR(10))</f>
        <v>可燃</v>
      </c>
    </row>
    <row r="196" spans="1:3">
      <c r="A196" s="16">
        <v>46454</v>
      </c>
      <c r="B196" t="s">
        <v>15</v>
      </c>
      <c r="C196" t="str">
        <f t="shared" si="3"/>
        <v>可燃</v>
      </c>
    </row>
    <row r="197" spans="1:3">
      <c r="A197" s="16">
        <v>46456</v>
      </c>
      <c r="B197" t="s">
        <v>15</v>
      </c>
      <c r="C197" t="str">
        <f t="shared" si="3"/>
        <v>可燃</v>
      </c>
    </row>
    <row r="198" spans="1:3" ht="52.2">
      <c r="A198" s="16">
        <v>46457</v>
      </c>
      <c r="B198" s="35" t="s">
        <v>34</v>
      </c>
      <c r="C198" t="str">
        <f t="shared" si="3"/>
        <v>ペットボトル
カン
電池類</v>
      </c>
    </row>
    <row r="199" spans="1:3">
      <c r="A199" s="16">
        <v>46458</v>
      </c>
      <c r="B199" t="s">
        <v>15</v>
      </c>
      <c r="C199" t="str">
        <f t="shared" si="3"/>
        <v>可燃</v>
      </c>
    </row>
    <row r="200" spans="1:3">
      <c r="A200" s="16">
        <v>46461</v>
      </c>
      <c r="B200" t="s">
        <v>15</v>
      </c>
      <c r="C200" t="str">
        <f t="shared" si="3"/>
        <v>可燃</v>
      </c>
    </row>
    <row r="201" spans="1:3">
      <c r="A201" s="16">
        <v>46463</v>
      </c>
      <c r="B201" t="s">
        <v>15</v>
      </c>
      <c r="C201" t="str">
        <f t="shared" si="3"/>
        <v>可燃</v>
      </c>
    </row>
    <row r="202" spans="1:3">
      <c r="A202" s="16">
        <v>46464</v>
      </c>
      <c r="B202" t="s">
        <v>22</v>
      </c>
      <c r="C202" t="str">
        <f t="shared" si="3"/>
        <v>ペットボトル
金属類</v>
      </c>
    </row>
    <row r="203" spans="1:3">
      <c r="A203" s="16">
        <v>46465</v>
      </c>
      <c r="B203" t="s">
        <v>15</v>
      </c>
      <c r="C203" t="str">
        <f t="shared" si="3"/>
        <v>可燃</v>
      </c>
    </row>
    <row r="204" spans="1:3">
      <c r="A204" s="16">
        <v>46468</v>
      </c>
      <c r="B204" t="s">
        <v>15</v>
      </c>
      <c r="C204" t="str">
        <f t="shared" si="3"/>
        <v>可燃</v>
      </c>
    </row>
    <row r="205" spans="1:3">
      <c r="A205" s="16">
        <v>46470</v>
      </c>
      <c r="B205" t="s">
        <v>15</v>
      </c>
      <c r="C205" t="str">
        <f t="shared" si="3"/>
        <v>可燃</v>
      </c>
    </row>
    <row r="206" spans="1:3">
      <c r="A206" s="16">
        <v>46471</v>
      </c>
      <c r="B206" t="s">
        <v>21</v>
      </c>
      <c r="C206" t="str">
        <f t="shared" si="3"/>
        <v>ペットボトル
カン</v>
      </c>
    </row>
    <row r="207" spans="1:3">
      <c r="A207" s="16">
        <v>46472</v>
      </c>
      <c r="B207" t="s">
        <v>15</v>
      </c>
      <c r="C207" t="str">
        <f t="shared" si="3"/>
        <v>可燃</v>
      </c>
    </row>
    <row r="208" spans="1:3">
      <c r="A208" s="16">
        <v>46475</v>
      </c>
      <c r="B208" t="s">
        <v>15</v>
      </c>
      <c r="C208" t="str">
        <f t="shared" si="3"/>
        <v>可燃</v>
      </c>
    </row>
    <row r="209" spans="1:3">
      <c r="A209" s="16">
        <v>46477</v>
      </c>
      <c r="B209" t="s">
        <v>15</v>
      </c>
      <c r="C209" t="str">
        <f t="shared" si="3"/>
        <v>可燃</v>
      </c>
    </row>
    <row r="210" spans="1:3">
      <c r="A210" s="16"/>
      <c r="C210" t="str">
        <f t="shared" si="3"/>
        <v/>
      </c>
    </row>
    <row r="211" spans="1:3">
      <c r="A211" s="16"/>
      <c r="C211" t="str">
        <f t="shared" si="3"/>
        <v/>
      </c>
    </row>
  </sheetData>
  <phoneticPr fontId="1" type="Hiragana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4"/>
  <sheetViews>
    <sheetView topLeftCell="A238" workbookViewId="0">
      <selection activeCell="B2" sqref="B2:B208"/>
    </sheetView>
  </sheetViews>
  <sheetFormatPr defaultRowHeight="17.399999999999999"/>
  <cols>
    <col min="1" max="1" width="11.54296875" customWidth="1"/>
    <col min="2" max="2" width="17.90625" customWidth="1"/>
    <col min="3" max="3" width="17.1796875" customWidth="1"/>
  </cols>
  <sheetData>
    <row r="1" spans="1:3">
      <c r="A1" t="s">
        <v>14</v>
      </c>
      <c r="B1" t="s">
        <v>13</v>
      </c>
    </row>
    <row r="2" spans="1:3">
      <c r="A2" s="16">
        <v>46114</v>
      </c>
      <c r="B2" t="s">
        <v>15</v>
      </c>
      <c r="C2" t="str">
        <f>SUBSTITUTE(B2," ",CHAR(10))</f>
        <v>可燃</v>
      </c>
    </row>
    <row r="3" spans="1:3">
      <c r="A3" s="16">
        <v>46115</v>
      </c>
      <c r="B3" t="s">
        <v>1</v>
      </c>
      <c r="C3" t="str">
        <f t="shared" ref="C3:C66" si="0">SUBSTITUTE(B3," ",CHAR(10))</f>
        <v>ビン・ガラス</v>
      </c>
    </row>
    <row r="4" spans="1:3">
      <c r="A4" s="16">
        <v>46116</v>
      </c>
      <c r="B4" t="s">
        <v>15</v>
      </c>
      <c r="C4" t="str">
        <f t="shared" si="0"/>
        <v>可燃</v>
      </c>
    </row>
    <row r="5" spans="1:3">
      <c r="A5" s="16">
        <v>46118</v>
      </c>
      <c r="B5" t="s">
        <v>17</v>
      </c>
      <c r="C5" t="str">
        <f t="shared" si="0"/>
        <v>ペットボトル</v>
      </c>
    </row>
    <row r="6" spans="1:3">
      <c r="A6" s="16">
        <v>46119</v>
      </c>
      <c r="B6" t="s">
        <v>15</v>
      </c>
      <c r="C6" t="str">
        <f t="shared" si="0"/>
        <v>可燃</v>
      </c>
    </row>
    <row r="7" spans="1:3">
      <c r="A7" s="16">
        <v>46121</v>
      </c>
      <c r="B7" t="s">
        <v>15</v>
      </c>
      <c r="C7" t="str">
        <f t="shared" si="0"/>
        <v>可燃</v>
      </c>
    </row>
    <row r="8" spans="1:3">
      <c r="A8" s="16">
        <v>46122</v>
      </c>
      <c r="B8" t="s">
        <v>28</v>
      </c>
      <c r="C8" t="str">
        <f t="shared" si="0"/>
        <v>カン</v>
      </c>
    </row>
    <row r="9" spans="1:3">
      <c r="A9" s="16">
        <v>46123</v>
      </c>
      <c r="B9" t="s">
        <v>15</v>
      </c>
      <c r="C9" t="str">
        <f t="shared" si="0"/>
        <v>可燃</v>
      </c>
    </row>
    <row r="10" spans="1:3">
      <c r="A10" s="16">
        <v>46125</v>
      </c>
      <c r="B10" t="s">
        <v>17</v>
      </c>
      <c r="C10" t="str">
        <f t="shared" si="0"/>
        <v>ペットボトル</v>
      </c>
    </row>
    <row r="11" spans="1:3">
      <c r="A11" s="16">
        <v>46126</v>
      </c>
      <c r="B11" t="s">
        <v>15</v>
      </c>
      <c r="C11" t="str">
        <f t="shared" si="0"/>
        <v>可燃</v>
      </c>
    </row>
    <row r="12" spans="1:3">
      <c r="A12" s="16">
        <v>46128</v>
      </c>
      <c r="B12" t="s">
        <v>15</v>
      </c>
      <c r="C12" t="str">
        <f t="shared" si="0"/>
        <v>可燃</v>
      </c>
    </row>
    <row r="13" spans="1:3">
      <c r="A13" s="16">
        <v>46129</v>
      </c>
      <c r="B13" t="s">
        <v>29</v>
      </c>
      <c r="C13" t="str">
        <f t="shared" si="0"/>
        <v>金属類</v>
      </c>
    </row>
    <row r="14" spans="1:3">
      <c r="A14" s="16">
        <v>46130</v>
      </c>
      <c r="B14" t="s">
        <v>15</v>
      </c>
      <c r="C14" t="str">
        <f t="shared" si="0"/>
        <v>可燃</v>
      </c>
    </row>
    <row r="15" spans="1:3">
      <c r="A15" s="16">
        <v>46132</v>
      </c>
      <c r="B15" t="s">
        <v>17</v>
      </c>
      <c r="C15" t="str">
        <f t="shared" si="0"/>
        <v>ペットボトル</v>
      </c>
    </row>
    <row r="16" spans="1:3">
      <c r="A16" s="16">
        <v>46133</v>
      </c>
      <c r="B16" t="s">
        <v>15</v>
      </c>
      <c r="C16" t="str">
        <f t="shared" si="0"/>
        <v>可燃</v>
      </c>
    </row>
    <row r="17" spans="1:3">
      <c r="A17" s="16">
        <v>46135</v>
      </c>
      <c r="B17" t="s">
        <v>15</v>
      </c>
      <c r="C17" t="str">
        <f t="shared" si="0"/>
        <v>可燃</v>
      </c>
    </row>
    <row r="18" spans="1:3">
      <c r="A18" s="16">
        <v>46136</v>
      </c>
      <c r="B18" t="s">
        <v>28</v>
      </c>
      <c r="C18" t="str">
        <f t="shared" si="0"/>
        <v>カン</v>
      </c>
    </row>
    <row r="19" spans="1:3">
      <c r="A19" s="16">
        <v>46137</v>
      </c>
      <c r="B19" t="s">
        <v>15</v>
      </c>
      <c r="C19" t="str">
        <f t="shared" si="0"/>
        <v>可燃</v>
      </c>
    </row>
    <row r="20" spans="1:3">
      <c r="A20" s="16">
        <v>46139</v>
      </c>
      <c r="B20" t="s">
        <v>17</v>
      </c>
      <c r="C20" t="str">
        <f t="shared" si="0"/>
        <v>ペットボトル</v>
      </c>
    </row>
    <row r="21" spans="1:3">
      <c r="A21" s="16">
        <v>46140</v>
      </c>
      <c r="B21" t="s">
        <v>15</v>
      </c>
      <c r="C21" t="str">
        <f t="shared" si="0"/>
        <v>可燃</v>
      </c>
    </row>
    <row r="22" spans="1:3">
      <c r="A22" s="16">
        <v>46142</v>
      </c>
      <c r="B22" t="s">
        <v>15</v>
      </c>
      <c r="C22" t="str">
        <f t="shared" si="0"/>
        <v>可燃</v>
      </c>
    </row>
    <row r="23" spans="1:3">
      <c r="A23" s="16">
        <v>46143</v>
      </c>
      <c r="B23" t="s">
        <v>1</v>
      </c>
      <c r="C23" t="str">
        <f t="shared" si="0"/>
        <v>ビン・ガラス</v>
      </c>
    </row>
    <row r="24" spans="1:3">
      <c r="A24" s="16">
        <v>46144</v>
      </c>
      <c r="B24" t="s">
        <v>15</v>
      </c>
      <c r="C24" t="str">
        <f t="shared" si="0"/>
        <v>可燃</v>
      </c>
    </row>
    <row r="25" spans="1:3">
      <c r="A25" s="16">
        <v>46147</v>
      </c>
      <c r="B25" t="s">
        <v>15</v>
      </c>
      <c r="C25" t="str">
        <f t="shared" si="0"/>
        <v>可燃</v>
      </c>
    </row>
    <row r="26" spans="1:3">
      <c r="A26" s="16">
        <v>46149</v>
      </c>
      <c r="B26" t="s">
        <v>15</v>
      </c>
      <c r="C26" t="str">
        <f t="shared" si="0"/>
        <v>可燃</v>
      </c>
    </row>
    <row r="27" spans="1:3">
      <c r="A27" s="16">
        <v>46151</v>
      </c>
      <c r="B27" t="s">
        <v>15</v>
      </c>
      <c r="C27" t="str">
        <f t="shared" si="0"/>
        <v>可燃</v>
      </c>
    </row>
    <row r="28" spans="1:3">
      <c r="A28" s="16">
        <v>46153</v>
      </c>
      <c r="B28" t="s">
        <v>17</v>
      </c>
      <c r="C28" t="str">
        <f t="shared" si="0"/>
        <v>ペットボトル</v>
      </c>
    </row>
    <row r="29" spans="1:3">
      <c r="A29" s="16">
        <v>46154</v>
      </c>
      <c r="B29" t="s">
        <v>15</v>
      </c>
      <c r="C29" t="str">
        <f t="shared" si="0"/>
        <v>可燃</v>
      </c>
    </row>
    <row r="30" spans="1:3">
      <c r="A30" s="16">
        <v>46156</v>
      </c>
      <c r="B30" t="s">
        <v>15</v>
      </c>
      <c r="C30" t="str">
        <f t="shared" si="0"/>
        <v>可燃</v>
      </c>
    </row>
    <row r="31" spans="1:3">
      <c r="A31" s="16">
        <v>46157</v>
      </c>
      <c r="B31" t="s">
        <v>28</v>
      </c>
      <c r="C31" t="str">
        <f t="shared" si="0"/>
        <v>カン</v>
      </c>
    </row>
    <row r="32" spans="1:3">
      <c r="A32" s="16">
        <v>46158</v>
      </c>
      <c r="B32" t="s">
        <v>15</v>
      </c>
      <c r="C32" t="str">
        <f t="shared" si="0"/>
        <v>可燃</v>
      </c>
    </row>
    <row r="33" spans="1:3">
      <c r="A33" s="16">
        <v>46160</v>
      </c>
      <c r="B33" t="s">
        <v>17</v>
      </c>
      <c r="C33" t="str">
        <f t="shared" si="0"/>
        <v>ペットボトル</v>
      </c>
    </row>
    <row r="34" spans="1:3">
      <c r="A34" s="16">
        <v>46161</v>
      </c>
      <c r="B34" t="s">
        <v>15</v>
      </c>
      <c r="C34" t="str">
        <f t="shared" si="0"/>
        <v>可燃</v>
      </c>
    </row>
    <row r="35" spans="1:3">
      <c r="A35" s="16">
        <v>46163</v>
      </c>
      <c r="B35" t="s">
        <v>15</v>
      </c>
      <c r="C35" t="str">
        <f t="shared" si="0"/>
        <v>可燃</v>
      </c>
    </row>
    <row r="36" spans="1:3">
      <c r="A36" s="16">
        <v>46164</v>
      </c>
      <c r="B36" t="s">
        <v>29</v>
      </c>
      <c r="C36" t="str">
        <f t="shared" si="0"/>
        <v>金属類</v>
      </c>
    </row>
    <row r="37" spans="1:3">
      <c r="A37" s="16">
        <v>46165</v>
      </c>
      <c r="B37" t="s">
        <v>15</v>
      </c>
      <c r="C37" t="str">
        <f t="shared" si="0"/>
        <v>可燃</v>
      </c>
    </row>
    <row r="38" spans="1:3">
      <c r="A38" s="16">
        <v>46167</v>
      </c>
      <c r="B38" t="s">
        <v>17</v>
      </c>
      <c r="C38" t="str">
        <f t="shared" si="0"/>
        <v>ペットボトル</v>
      </c>
    </row>
    <row r="39" spans="1:3">
      <c r="A39" s="16">
        <v>46168</v>
      </c>
      <c r="B39" t="s">
        <v>15</v>
      </c>
      <c r="C39" t="str">
        <f t="shared" si="0"/>
        <v>可燃</v>
      </c>
    </row>
    <row r="40" spans="1:3">
      <c r="A40" s="16">
        <v>46170</v>
      </c>
      <c r="B40" t="s">
        <v>15</v>
      </c>
      <c r="C40" t="str">
        <f t="shared" si="0"/>
        <v>可燃</v>
      </c>
    </row>
    <row r="41" spans="1:3">
      <c r="A41" s="16">
        <v>46171</v>
      </c>
      <c r="B41" t="s">
        <v>28</v>
      </c>
      <c r="C41" t="str">
        <f t="shared" si="0"/>
        <v>カン</v>
      </c>
    </row>
    <row r="42" spans="1:3">
      <c r="A42" s="16">
        <v>46172</v>
      </c>
      <c r="B42" t="s">
        <v>15</v>
      </c>
      <c r="C42" t="str">
        <f t="shared" si="0"/>
        <v>可燃</v>
      </c>
    </row>
    <row r="43" spans="1:3">
      <c r="A43" s="16">
        <v>46174</v>
      </c>
      <c r="B43" t="s">
        <v>17</v>
      </c>
      <c r="C43" t="str">
        <f t="shared" si="0"/>
        <v>ペットボトル</v>
      </c>
    </row>
    <row r="44" spans="1:3">
      <c r="A44" s="16">
        <v>46175</v>
      </c>
      <c r="B44" t="s">
        <v>15</v>
      </c>
      <c r="C44" t="str">
        <f t="shared" si="0"/>
        <v>可燃</v>
      </c>
    </row>
    <row r="45" spans="1:3">
      <c r="A45" s="16">
        <v>46176</v>
      </c>
      <c r="B45" t="s">
        <v>16</v>
      </c>
      <c r="C45" t="str">
        <f t="shared" si="0"/>
        <v>蛍光灯</v>
      </c>
    </row>
    <row r="46" spans="1:3">
      <c r="A46" s="16">
        <v>46177</v>
      </c>
      <c r="B46" t="s">
        <v>15</v>
      </c>
      <c r="C46" t="str">
        <f t="shared" si="0"/>
        <v>可燃</v>
      </c>
    </row>
    <row r="47" spans="1:3">
      <c r="A47" s="16">
        <v>46178</v>
      </c>
      <c r="B47" t="s">
        <v>1</v>
      </c>
      <c r="C47" t="str">
        <f t="shared" si="0"/>
        <v>ビン・ガラス</v>
      </c>
    </row>
    <row r="48" spans="1:3">
      <c r="A48" s="16">
        <v>46179</v>
      </c>
      <c r="B48" t="s">
        <v>15</v>
      </c>
      <c r="C48" t="str">
        <f t="shared" si="0"/>
        <v>可燃</v>
      </c>
    </row>
    <row r="49" spans="1:3">
      <c r="A49" s="16">
        <v>46181</v>
      </c>
      <c r="B49" t="s">
        <v>17</v>
      </c>
      <c r="C49" t="str">
        <f t="shared" si="0"/>
        <v>ペットボトル</v>
      </c>
    </row>
    <row r="50" spans="1:3">
      <c r="A50" s="16">
        <v>46182</v>
      </c>
      <c r="B50" t="s">
        <v>15</v>
      </c>
      <c r="C50" t="str">
        <f t="shared" si="0"/>
        <v>可燃</v>
      </c>
    </row>
    <row r="51" spans="1:3">
      <c r="A51" s="16">
        <v>46184</v>
      </c>
      <c r="B51" t="s">
        <v>15</v>
      </c>
      <c r="C51" t="str">
        <f t="shared" si="0"/>
        <v>可燃</v>
      </c>
    </row>
    <row r="52" spans="1:3">
      <c r="A52" s="16">
        <v>46185</v>
      </c>
      <c r="B52" t="s">
        <v>28</v>
      </c>
      <c r="C52" t="str">
        <f t="shared" si="0"/>
        <v>カン</v>
      </c>
    </row>
    <row r="53" spans="1:3">
      <c r="A53" s="16">
        <v>46186</v>
      </c>
      <c r="B53" t="s">
        <v>15</v>
      </c>
      <c r="C53" t="str">
        <f t="shared" si="0"/>
        <v>可燃</v>
      </c>
    </row>
    <row r="54" spans="1:3">
      <c r="A54" s="16">
        <v>46188</v>
      </c>
      <c r="B54" t="s">
        <v>17</v>
      </c>
      <c r="C54" t="str">
        <f t="shared" si="0"/>
        <v>ペットボトル</v>
      </c>
    </row>
    <row r="55" spans="1:3">
      <c r="A55" s="16">
        <v>46189</v>
      </c>
      <c r="B55" t="s">
        <v>15</v>
      </c>
      <c r="C55" t="str">
        <f t="shared" si="0"/>
        <v>可燃</v>
      </c>
    </row>
    <row r="56" spans="1:3">
      <c r="A56" s="16">
        <v>46191</v>
      </c>
      <c r="B56" t="s">
        <v>15</v>
      </c>
      <c r="C56" t="str">
        <f t="shared" si="0"/>
        <v>可燃</v>
      </c>
    </row>
    <row r="57" spans="1:3">
      <c r="A57" s="16">
        <v>46192</v>
      </c>
      <c r="B57" t="s">
        <v>29</v>
      </c>
      <c r="C57" t="str">
        <f t="shared" si="0"/>
        <v>金属類</v>
      </c>
    </row>
    <row r="58" spans="1:3">
      <c r="A58" s="16">
        <v>46193</v>
      </c>
      <c r="B58" t="s">
        <v>15</v>
      </c>
      <c r="C58" t="str">
        <f t="shared" si="0"/>
        <v>可燃</v>
      </c>
    </row>
    <row r="59" spans="1:3">
      <c r="A59" s="16">
        <v>46195</v>
      </c>
      <c r="B59" t="s">
        <v>17</v>
      </c>
      <c r="C59" t="str">
        <f t="shared" si="0"/>
        <v>ペットボトル</v>
      </c>
    </row>
    <row r="60" spans="1:3">
      <c r="A60" s="16">
        <v>46196</v>
      </c>
      <c r="B60" t="s">
        <v>15</v>
      </c>
      <c r="C60" t="str">
        <f t="shared" si="0"/>
        <v>可燃</v>
      </c>
    </row>
    <row r="61" spans="1:3">
      <c r="A61" s="16">
        <v>46198</v>
      </c>
      <c r="B61" t="s">
        <v>15</v>
      </c>
      <c r="C61" t="str">
        <f t="shared" si="0"/>
        <v>可燃</v>
      </c>
    </row>
    <row r="62" spans="1:3">
      <c r="A62" s="16">
        <v>46199</v>
      </c>
      <c r="B62" t="s">
        <v>28</v>
      </c>
      <c r="C62" t="str">
        <f t="shared" si="0"/>
        <v>カン</v>
      </c>
    </row>
    <row r="63" spans="1:3">
      <c r="A63" s="16">
        <v>46200</v>
      </c>
      <c r="B63" t="s">
        <v>15</v>
      </c>
      <c r="C63" t="str">
        <f t="shared" si="0"/>
        <v>可燃</v>
      </c>
    </row>
    <row r="64" spans="1:3">
      <c r="A64" s="16">
        <v>46202</v>
      </c>
      <c r="B64" t="s">
        <v>17</v>
      </c>
      <c r="C64" t="str">
        <f t="shared" si="0"/>
        <v>ペットボトル</v>
      </c>
    </row>
    <row r="65" spans="1:3">
      <c r="A65" s="16">
        <v>46203</v>
      </c>
      <c r="B65" t="s">
        <v>15</v>
      </c>
      <c r="C65" t="str">
        <f t="shared" si="0"/>
        <v>可燃</v>
      </c>
    </row>
    <row r="66" spans="1:3">
      <c r="A66" s="16">
        <v>46205</v>
      </c>
      <c r="B66" t="s">
        <v>15</v>
      </c>
      <c r="C66" t="str">
        <f t="shared" si="0"/>
        <v>可燃</v>
      </c>
    </row>
    <row r="67" spans="1:3">
      <c r="A67" s="16">
        <v>46206</v>
      </c>
      <c r="B67" t="s">
        <v>1</v>
      </c>
      <c r="C67" t="str">
        <f t="shared" ref="C67:C130" si="1">SUBSTITUTE(B67," ",CHAR(10))</f>
        <v>ビン・ガラス</v>
      </c>
    </row>
    <row r="68" spans="1:3">
      <c r="A68" s="16">
        <v>46207</v>
      </c>
      <c r="B68" t="s">
        <v>15</v>
      </c>
      <c r="C68" t="str">
        <f t="shared" si="1"/>
        <v>可燃</v>
      </c>
    </row>
    <row r="69" spans="1:3">
      <c r="A69" s="16">
        <v>46209</v>
      </c>
      <c r="B69" t="s">
        <v>17</v>
      </c>
      <c r="C69" t="str">
        <f t="shared" si="1"/>
        <v>ペットボトル</v>
      </c>
    </row>
    <row r="70" spans="1:3">
      <c r="A70" s="16">
        <v>46210</v>
      </c>
      <c r="B70" t="s">
        <v>15</v>
      </c>
      <c r="C70" t="str">
        <f t="shared" si="1"/>
        <v>可燃</v>
      </c>
    </row>
    <row r="71" spans="1:3">
      <c r="A71" s="16">
        <v>46212</v>
      </c>
      <c r="B71" t="s">
        <v>15</v>
      </c>
      <c r="C71" t="str">
        <f t="shared" si="1"/>
        <v>可燃</v>
      </c>
    </row>
    <row r="72" spans="1:3">
      <c r="A72" s="16">
        <v>46213</v>
      </c>
      <c r="B72" t="s">
        <v>28</v>
      </c>
      <c r="C72" t="str">
        <f t="shared" si="1"/>
        <v>カン</v>
      </c>
    </row>
    <row r="73" spans="1:3">
      <c r="A73" s="16">
        <v>46214</v>
      </c>
      <c r="B73" t="s">
        <v>15</v>
      </c>
      <c r="C73" t="str">
        <f t="shared" si="1"/>
        <v>可燃</v>
      </c>
    </row>
    <row r="74" spans="1:3">
      <c r="A74" s="16">
        <v>46216</v>
      </c>
      <c r="B74" t="s">
        <v>17</v>
      </c>
      <c r="C74" t="str">
        <f t="shared" si="1"/>
        <v>ペットボトル</v>
      </c>
    </row>
    <row r="75" spans="1:3">
      <c r="A75" s="16">
        <v>46217</v>
      </c>
      <c r="B75" t="s">
        <v>15</v>
      </c>
      <c r="C75" t="str">
        <f t="shared" si="1"/>
        <v>可燃</v>
      </c>
    </row>
    <row r="76" spans="1:3">
      <c r="A76" s="16">
        <v>46219</v>
      </c>
      <c r="B76" t="s">
        <v>15</v>
      </c>
      <c r="C76" t="str">
        <f t="shared" si="1"/>
        <v>可燃</v>
      </c>
    </row>
    <row r="77" spans="1:3">
      <c r="A77" s="16">
        <v>46220</v>
      </c>
      <c r="B77" t="s">
        <v>29</v>
      </c>
      <c r="C77" t="str">
        <f t="shared" si="1"/>
        <v>金属類</v>
      </c>
    </row>
    <row r="78" spans="1:3">
      <c r="A78" s="16">
        <v>46221</v>
      </c>
      <c r="B78" t="s">
        <v>15</v>
      </c>
      <c r="C78" t="str">
        <f t="shared" si="1"/>
        <v>可燃</v>
      </c>
    </row>
    <row r="79" spans="1:3">
      <c r="A79" s="16">
        <v>46224</v>
      </c>
      <c r="B79" t="s">
        <v>15</v>
      </c>
      <c r="C79" t="str">
        <f t="shared" si="1"/>
        <v>可燃</v>
      </c>
    </row>
    <row r="80" spans="1:3">
      <c r="A80" s="16">
        <v>46226</v>
      </c>
      <c r="B80" t="s">
        <v>15</v>
      </c>
      <c r="C80" t="str">
        <f t="shared" si="1"/>
        <v>可燃</v>
      </c>
    </row>
    <row r="81" spans="1:3">
      <c r="A81" s="16">
        <v>46227</v>
      </c>
      <c r="B81" t="s">
        <v>28</v>
      </c>
      <c r="C81" t="str">
        <f t="shared" si="1"/>
        <v>カン</v>
      </c>
    </row>
    <row r="82" spans="1:3">
      <c r="A82" s="16">
        <v>46228</v>
      </c>
      <c r="B82" t="s">
        <v>15</v>
      </c>
      <c r="C82" t="str">
        <f t="shared" si="1"/>
        <v>可燃</v>
      </c>
    </row>
    <row r="83" spans="1:3">
      <c r="A83" s="16">
        <v>46230</v>
      </c>
      <c r="B83" t="s">
        <v>17</v>
      </c>
      <c r="C83" t="str">
        <f t="shared" si="1"/>
        <v>ペットボトル</v>
      </c>
    </row>
    <row r="84" spans="1:3">
      <c r="A84" s="16">
        <v>46231</v>
      </c>
      <c r="B84" t="s">
        <v>15</v>
      </c>
      <c r="C84" t="str">
        <f t="shared" si="1"/>
        <v>可燃</v>
      </c>
    </row>
    <row r="85" spans="1:3">
      <c r="A85" s="16">
        <v>46233</v>
      </c>
      <c r="B85" t="s">
        <v>15</v>
      </c>
      <c r="C85" t="str">
        <f t="shared" si="1"/>
        <v>可燃</v>
      </c>
    </row>
    <row r="86" spans="1:3">
      <c r="A86" s="16">
        <v>46235</v>
      </c>
      <c r="B86" t="s">
        <v>15</v>
      </c>
      <c r="C86" t="str">
        <f t="shared" si="1"/>
        <v>可燃</v>
      </c>
    </row>
    <row r="87" spans="1:3">
      <c r="A87" s="16">
        <v>46237</v>
      </c>
      <c r="B87" t="s">
        <v>17</v>
      </c>
      <c r="C87" t="str">
        <f t="shared" si="1"/>
        <v>ペットボトル</v>
      </c>
    </row>
    <row r="88" spans="1:3">
      <c r="A88" s="16">
        <v>46238</v>
      </c>
      <c r="B88" t="s">
        <v>15</v>
      </c>
      <c r="C88" t="str">
        <f t="shared" si="1"/>
        <v>可燃</v>
      </c>
    </row>
    <row r="89" spans="1:3">
      <c r="A89" s="16">
        <v>46240</v>
      </c>
      <c r="B89" t="s">
        <v>15</v>
      </c>
      <c r="C89" t="str">
        <f t="shared" si="1"/>
        <v>可燃</v>
      </c>
    </row>
    <row r="90" spans="1:3">
      <c r="A90" s="16">
        <v>46241</v>
      </c>
      <c r="B90" t="s">
        <v>1</v>
      </c>
      <c r="C90" t="str">
        <f t="shared" si="1"/>
        <v>ビン・ガラス</v>
      </c>
    </row>
    <row r="91" spans="1:3">
      <c r="A91" s="16">
        <v>46242</v>
      </c>
      <c r="B91" t="s">
        <v>15</v>
      </c>
      <c r="C91" t="str">
        <f t="shared" si="1"/>
        <v>可燃</v>
      </c>
    </row>
    <row r="92" spans="1:3">
      <c r="A92" s="16">
        <v>46244</v>
      </c>
      <c r="B92" t="s">
        <v>17</v>
      </c>
      <c r="C92" t="str">
        <f t="shared" si="1"/>
        <v>ペットボトル</v>
      </c>
    </row>
    <row r="93" spans="1:3">
      <c r="A93" s="16">
        <v>46245</v>
      </c>
      <c r="B93" t="s">
        <v>15</v>
      </c>
      <c r="C93" t="str">
        <f t="shared" si="1"/>
        <v>可燃</v>
      </c>
    </row>
    <row r="94" spans="1:3">
      <c r="A94" s="16">
        <v>46247</v>
      </c>
      <c r="B94" t="s">
        <v>15</v>
      </c>
      <c r="C94" t="str">
        <f t="shared" si="1"/>
        <v>可燃</v>
      </c>
    </row>
    <row r="95" spans="1:3">
      <c r="A95" s="16">
        <v>46248</v>
      </c>
      <c r="B95" t="s">
        <v>28</v>
      </c>
      <c r="C95" t="str">
        <f t="shared" si="1"/>
        <v>カン</v>
      </c>
    </row>
    <row r="96" spans="1:3">
      <c r="A96" s="16">
        <v>46249</v>
      </c>
      <c r="B96" t="s">
        <v>15</v>
      </c>
      <c r="C96" t="str">
        <f t="shared" si="1"/>
        <v>可燃</v>
      </c>
    </row>
    <row r="97" spans="1:3">
      <c r="A97" s="16">
        <v>46251</v>
      </c>
      <c r="B97" t="s">
        <v>17</v>
      </c>
      <c r="C97" t="str">
        <f t="shared" si="1"/>
        <v>ペットボトル</v>
      </c>
    </row>
    <row r="98" spans="1:3">
      <c r="A98" s="16">
        <v>46252</v>
      </c>
      <c r="B98" t="s">
        <v>15</v>
      </c>
      <c r="C98" t="str">
        <f t="shared" si="1"/>
        <v>可燃</v>
      </c>
    </row>
    <row r="99" spans="1:3">
      <c r="A99" s="16">
        <v>46254</v>
      </c>
      <c r="B99" t="s">
        <v>15</v>
      </c>
      <c r="C99" t="str">
        <f t="shared" si="1"/>
        <v>可燃</v>
      </c>
    </row>
    <row r="100" spans="1:3">
      <c r="A100" s="16">
        <v>46255</v>
      </c>
      <c r="B100" t="s">
        <v>29</v>
      </c>
      <c r="C100" t="str">
        <f t="shared" si="1"/>
        <v>金属類</v>
      </c>
    </row>
    <row r="101" spans="1:3">
      <c r="A101" s="16">
        <v>46256</v>
      </c>
      <c r="B101" t="s">
        <v>15</v>
      </c>
      <c r="C101" t="str">
        <f t="shared" si="1"/>
        <v>可燃</v>
      </c>
    </row>
    <row r="102" spans="1:3">
      <c r="A102" s="16">
        <v>46258</v>
      </c>
      <c r="B102" t="s">
        <v>17</v>
      </c>
      <c r="C102" t="str">
        <f t="shared" si="1"/>
        <v>ペットボトル</v>
      </c>
    </row>
    <row r="103" spans="1:3">
      <c r="A103" s="16">
        <v>46259</v>
      </c>
      <c r="B103" t="s">
        <v>15</v>
      </c>
      <c r="C103" t="str">
        <f t="shared" si="1"/>
        <v>可燃</v>
      </c>
    </row>
    <row r="104" spans="1:3">
      <c r="A104" s="16">
        <v>46261</v>
      </c>
      <c r="B104" t="s">
        <v>15</v>
      </c>
      <c r="C104" t="str">
        <f t="shared" si="1"/>
        <v>可燃</v>
      </c>
    </row>
    <row r="105" spans="1:3">
      <c r="A105" s="16">
        <v>46262</v>
      </c>
      <c r="B105" t="s">
        <v>28</v>
      </c>
      <c r="C105" t="str">
        <f t="shared" si="1"/>
        <v>カン</v>
      </c>
    </row>
    <row r="106" spans="1:3">
      <c r="A106" s="16">
        <v>46263</v>
      </c>
      <c r="B106" t="s">
        <v>15</v>
      </c>
      <c r="C106" t="str">
        <f t="shared" si="1"/>
        <v>可燃</v>
      </c>
    </row>
    <row r="107" spans="1:3">
      <c r="A107" s="16">
        <v>46265</v>
      </c>
      <c r="B107" t="s">
        <v>17</v>
      </c>
      <c r="C107" t="str">
        <f t="shared" si="1"/>
        <v>ペットボトル</v>
      </c>
    </row>
    <row r="108" spans="1:3">
      <c r="A108" s="16">
        <v>46266</v>
      </c>
      <c r="B108" t="s">
        <v>15</v>
      </c>
      <c r="C108" t="str">
        <f t="shared" si="1"/>
        <v>可燃</v>
      </c>
    </row>
    <row r="109" spans="1:3">
      <c r="A109" s="16">
        <v>46268</v>
      </c>
      <c r="B109" t="s">
        <v>15</v>
      </c>
      <c r="C109" t="str">
        <f t="shared" si="1"/>
        <v>可燃</v>
      </c>
    </row>
    <row r="110" spans="1:3">
      <c r="A110" s="16">
        <v>46269</v>
      </c>
      <c r="B110" t="s">
        <v>1</v>
      </c>
      <c r="C110" t="str">
        <f t="shared" si="1"/>
        <v>ビン・ガラス</v>
      </c>
    </row>
    <row r="111" spans="1:3">
      <c r="A111" s="16">
        <v>46270</v>
      </c>
      <c r="B111" t="s">
        <v>15</v>
      </c>
      <c r="C111" t="str">
        <f t="shared" si="1"/>
        <v>可燃</v>
      </c>
    </row>
    <row r="112" spans="1:3">
      <c r="A112" s="16">
        <v>46272</v>
      </c>
      <c r="B112" t="s">
        <v>17</v>
      </c>
      <c r="C112" t="str">
        <f t="shared" si="1"/>
        <v>ペットボトル</v>
      </c>
    </row>
    <row r="113" spans="1:3">
      <c r="A113" s="16">
        <v>46273</v>
      </c>
      <c r="B113" t="s">
        <v>15</v>
      </c>
      <c r="C113" t="str">
        <f t="shared" si="1"/>
        <v>可燃</v>
      </c>
    </row>
    <row r="114" spans="1:3">
      <c r="A114" s="16">
        <v>46274</v>
      </c>
      <c r="B114" t="s">
        <v>33</v>
      </c>
      <c r="C114" t="str">
        <f t="shared" si="1"/>
        <v>電池類</v>
      </c>
    </row>
    <row r="115" spans="1:3">
      <c r="A115" s="16">
        <v>46275</v>
      </c>
      <c r="B115" t="s">
        <v>15</v>
      </c>
      <c r="C115" t="str">
        <f t="shared" si="1"/>
        <v>可燃</v>
      </c>
    </row>
    <row r="116" spans="1:3">
      <c r="A116" s="16">
        <v>46276</v>
      </c>
      <c r="B116" t="s">
        <v>28</v>
      </c>
      <c r="C116" t="str">
        <f t="shared" si="1"/>
        <v>カン</v>
      </c>
    </row>
    <row r="117" spans="1:3">
      <c r="A117" s="16">
        <v>46277</v>
      </c>
      <c r="B117" t="s">
        <v>15</v>
      </c>
      <c r="C117" t="str">
        <f t="shared" si="1"/>
        <v>可燃</v>
      </c>
    </row>
    <row r="118" spans="1:3">
      <c r="A118" s="16">
        <v>46279</v>
      </c>
      <c r="B118" t="s">
        <v>17</v>
      </c>
      <c r="C118" t="str">
        <f t="shared" si="1"/>
        <v>ペットボトル</v>
      </c>
    </row>
    <row r="119" spans="1:3">
      <c r="A119" s="16">
        <v>46280</v>
      </c>
      <c r="B119" t="s">
        <v>15</v>
      </c>
      <c r="C119" t="str">
        <f t="shared" si="1"/>
        <v>可燃</v>
      </c>
    </row>
    <row r="120" spans="1:3">
      <c r="A120" s="16">
        <v>46282</v>
      </c>
      <c r="B120" t="s">
        <v>15</v>
      </c>
      <c r="C120" t="str">
        <f t="shared" si="1"/>
        <v>可燃</v>
      </c>
    </row>
    <row r="121" spans="1:3">
      <c r="A121" s="16">
        <v>46283</v>
      </c>
      <c r="B121" t="s">
        <v>29</v>
      </c>
      <c r="C121" t="str">
        <f t="shared" si="1"/>
        <v>金属類</v>
      </c>
    </row>
    <row r="122" spans="1:3">
      <c r="A122" s="16">
        <v>46284</v>
      </c>
      <c r="B122" t="s">
        <v>15</v>
      </c>
      <c r="C122" t="str">
        <f t="shared" si="1"/>
        <v>可燃</v>
      </c>
    </row>
    <row r="123" spans="1:3">
      <c r="A123" s="16">
        <v>46287</v>
      </c>
      <c r="B123" t="s">
        <v>15</v>
      </c>
      <c r="C123" t="str">
        <f t="shared" si="1"/>
        <v>可燃</v>
      </c>
    </row>
    <row r="124" spans="1:3">
      <c r="A124" s="16">
        <v>46289</v>
      </c>
      <c r="B124" t="s">
        <v>15</v>
      </c>
      <c r="C124" t="str">
        <f t="shared" si="1"/>
        <v>可燃</v>
      </c>
    </row>
    <row r="125" spans="1:3">
      <c r="A125" s="16">
        <v>46290</v>
      </c>
      <c r="B125" t="s">
        <v>28</v>
      </c>
      <c r="C125" t="str">
        <f t="shared" si="1"/>
        <v>カン</v>
      </c>
    </row>
    <row r="126" spans="1:3">
      <c r="A126" s="16">
        <v>46291</v>
      </c>
      <c r="B126" t="s">
        <v>15</v>
      </c>
      <c r="C126" t="str">
        <f t="shared" si="1"/>
        <v>可燃</v>
      </c>
    </row>
    <row r="127" spans="1:3">
      <c r="A127" s="16">
        <v>46293</v>
      </c>
      <c r="B127" t="s">
        <v>17</v>
      </c>
      <c r="C127" t="str">
        <f t="shared" si="1"/>
        <v>ペットボトル</v>
      </c>
    </row>
    <row r="128" spans="1:3">
      <c r="A128" s="16">
        <v>46294</v>
      </c>
      <c r="B128" t="s">
        <v>15</v>
      </c>
      <c r="C128" t="str">
        <f t="shared" si="1"/>
        <v>可燃</v>
      </c>
    </row>
    <row r="129" spans="1:3">
      <c r="A129" s="16">
        <v>46296</v>
      </c>
      <c r="B129" t="s">
        <v>15</v>
      </c>
      <c r="C129" t="str">
        <f t="shared" si="1"/>
        <v>可燃</v>
      </c>
    </row>
    <row r="130" spans="1:3">
      <c r="A130" s="16">
        <v>46297</v>
      </c>
      <c r="B130" t="s">
        <v>1</v>
      </c>
      <c r="C130" t="str">
        <f t="shared" si="1"/>
        <v>ビン・ガラス</v>
      </c>
    </row>
    <row r="131" spans="1:3">
      <c r="A131" s="16">
        <v>46298</v>
      </c>
      <c r="B131" t="s">
        <v>15</v>
      </c>
      <c r="C131" t="str">
        <f t="shared" ref="C131:C194" si="2">SUBSTITUTE(B131," ",CHAR(10))</f>
        <v>可燃</v>
      </c>
    </row>
    <row r="132" spans="1:3">
      <c r="A132" s="16">
        <v>46300</v>
      </c>
      <c r="B132" t="s">
        <v>17</v>
      </c>
      <c r="C132" t="str">
        <f t="shared" si="2"/>
        <v>ペットボトル</v>
      </c>
    </row>
    <row r="133" spans="1:3">
      <c r="A133" s="16">
        <v>46301</v>
      </c>
      <c r="B133" t="s">
        <v>15</v>
      </c>
      <c r="C133" t="str">
        <f t="shared" si="2"/>
        <v>可燃</v>
      </c>
    </row>
    <row r="134" spans="1:3">
      <c r="A134" s="16">
        <v>46302</v>
      </c>
      <c r="B134" t="s">
        <v>16</v>
      </c>
      <c r="C134" t="str">
        <f t="shared" si="2"/>
        <v>蛍光灯</v>
      </c>
    </row>
    <row r="135" spans="1:3">
      <c r="A135" s="16">
        <v>46303</v>
      </c>
      <c r="B135" t="s">
        <v>15</v>
      </c>
      <c r="C135" t="str">
        <f t="shared" si="2"/>
        <v>可燃</v>
      </c>
    </row>
    <row r="136" spans="1:3">
      <c r="A136" s="16">
        <v>46304</v>
      </c>
      <c r="B136" t="s">
        <v>28</v>
      </c>
      <c r="C136" t="str">
        <f t="shared" si="2"/>
        <v>カン</v>
      </c>
    </row>
    <row r="137" spans="1:3">
      <c r="A137" s="16">
        <v>46305</v>
      </c>
      <c r="B137" t="s">
        <v>15</v>
      </c>
      <c r="C137" t="str">
        <f t="shared" si="2"/>
        <v>可燃</v>
      </c>
    </row>
    <row r="138" spans="1:3">
      <c r="A138" s="16">
        <v>46308</v>
      </c>
      <c r="B138" t="s">
        <v>15</v>
      </c>
      <c r="C138" t="str">
        <f t="shared" si="2"/>
        <v>可燃</v>
      </c>
    </row>
    <row r="139" spans="1:3">
      <c r="A139" s="16">
        <v>46310</v>
      </c>
      <c r="B139" t="s">
        <v>15</v>
      </c>
      <c r="C139" t="str">
        <f t="shared" si="2"/>
        <v>可燃</v>
      </c>
    </row>
    <row r="140" spans="1:3">
      <c r="A140" s="16">
        <v>46311</v>
      </c>
      <c r="B140" t="s">
        <v>29</v>
      </c>
      <c r="C140" t="str">
        <f t="shared" si="2"/>
        <v>金属類</v>
      </c>
    </row>
    <row r="141" spans="1:3">
      <c r="A141" s="16">
        <v>46312</v>
      </c>
      <c r="B141" t="s">
        <v>15</v>
      </c>
      <c r="C141" t="str">
        <f t="shared" si="2"/>
        <v>可燃</v>
      </c>
    </row>
    <row r="142" spans="1:3">
      <c r="A142" s="16">
        <v>46314</v>
      </c>
      <c r="B142" t="s">
        <v>17</v>
      </c>
      <c r="C142" t="str">
        <f t="shared" si="2"/>
        <v>ペットボトル</v>
      </c>
    </row>
    <row r="143" spans="1:3">
      <c r="A143" s="16">
        <v>46315</v>
      </c>
      <c r="B143" t="s">
        <v>15</v>
      </c>
      <c r="C143" t="str">
        <f t="shared" si="2"/>
        <v>可燃</v>
      </c>
    </row>
    <row r="144" spans="1:3">
      <c r="A144" s="16">
        <v>46317</v>
      </c>
      <c r="B144" t="s">
        <v>15</v>
      </c>
      <c r="C144" t="str">
        <f t="shared" si="2"/>
        <v>可燃</v>
      </c>
    </row>
    <row r="145" spans="1:3">
      <c r="A145" s="16">
        <v>46318</v>
      </c>
      <c r="B145" t="s">
        <v>28</v>
      </c>
      <c r="C145" t="str">
        <f t="shared" si="2"/>
        <v>カン</v>
      </c>
    </row>
    <row r="146" spans="1:3">
      <c r="A146" s="16">
        <v>46319</v>
      </c>
      <c r="B146" t="s">
        <v>15</v>
      </c>
      <c r="C146" t="str">
        <f t="shared" si="2"/>
        <v>可燃</v>
      </c>
    </row>
    <row r="147" spans="1:3">
      <c r="A147" s="16">
        <v>46321</v>
      </c>
      <c r="B147" t="s">
        <v>17</v>
      </c>
      <c r="C147" t="str">
        <f t="shared" si="2"/>
        <v>ペットボトル</v>
      </c>
    </row>
    <row r="148" spans="1:3">
      <c r="A148" s="16">
        <v>46322</v>
      </c>
      <c r="B148" t="s">
        <v>15</v>
      </c>
      <c r="C148" t="str">
        <f t="shared" si="2"/>
        <v>可燃</v>
      </c>
    </row>
    <row r="149" spans="1:3">
      <c r="A149" s="16">
        <v>46324</v>
      </c>
      <c r="B149" t="s">
        <v>15</v>
      </c>
      <c r="C149" t="str">
        <f t="shared" si="2"/>
        <v>可燃</v>
      </c>
    </row>
    <row r="150" spans="1:3">
      <c r="A150" s="16">
        <v>46326</v>
      </c>
      <c r="B150" t="s">
        <v>15</v>
      </c>
      <c r="C150" t="str">
        <f t="shared" si="2"/>
        <v>可燃</v>
      </c>
    </row>
    <row r="151" spans="1:3">
      <c r="A151" s="16">
        <v>46328</v>
      </c>
      <c r="B151" t="s">
        <v>17</v>
      </c>
      <c r="C151" t="str">
        <f t="shared" si="2"/>
        <v>ペットボトル</v>
      </c>
    </row>
    <row r="152" spans="1:3">
      <c r="A152" s="16">
        <v>46329</v>
      </c>
      <c r="B152" t="s">
        <v>15</v>
      </c>
      <c r="C152" t="str">
        <f t="shared" si="2"/>
        <v>可燃</v>
      </c>
    </row>
    <row r="153" spans="1:3">
      <c r="A153" s="16">
        <v>46330</v>
      </c>
      <c r="B153" t="s">
        <v>1</v>
      </c>
      <c r="C153" t="str">
        <f t="shared" si="2"/>
        <v>ビン・ガラス</v>
      </c>
    </row>
    <row r="154" spans="1:3">
      <c r="A154" s="16">
        <v>46331</v>
      </c>
      <c r="B154" t="s">
        <v>15</v>
      </c>
      <c r="C154" t="str">
        <f t="shared" si="2"/>
        <v>可燃</v>
      </c>
    </row>
    <row r="155" spans="1:3">
      <c r="A155" s="16">
        <v>46333</v>
      </c>
      <c r="B155" t="s">
        <v>15</v>
      </c>
      <c r="C155" t="str">
        <f t="shared" si="2"/>
        <v>可燃</v>
      </c>
    </row>
    <row r="156" spans="1:3">
      <c r="A156" s="16">
        <v>46335</v>
      </c>
      <c r="B156" t="s">
        <v>17</v>
      </c>
      <c r="C156" t="str">
        <f t="shared" si="2"/>
        <v>ペットボトル</v>
      </c>
    </row>
    <row r="157" spans="1:3">
      <c r="A157" s="16">
        <v>46336</v>
      </c>
      <c r="B157" t="s">
        <v>15</v>
      </c>
      <c r="C157" t="str">
        <f t="shared" si="2"/>
        <v>可燃</v>
      </c>
    </row>
    <row r="158" spans="1:3">
      <c r="A158" s="16">
        <v>46338</v>
      </c>
      <c r="B158" t="s">
        <v>15</v>
      </c>
      <c r="C158" t="str">
        <f t="shared" si="2"/>
        <v>可燃</v>
      </c>
    </row>
    <row r="159" spans="1:3">
      <c r="A159" s="16">
        <v>46339</v>
      </c>
      <c r="B159" t="s">
        <v>28</v>
      </c>
      <c r="C159" t="str">
        <f t="shared" si="2"/>
        <v>カン</v>
      </c>
    </row>
    <row r="160" spans="1:3">
      <c r="A160" s="16">
        <v>46340</v>
      </c>
      <c r="B160" t="s">
        <v>15</v>
      </c>
      <c r="C160" t="str">
        <f t="shared" si="2"/>
        <v>可燃</v>
      </c>
    </row>
    <row r="161" spans="1:3">
      <c r="A161" s="16">
        <v>46342</v>
      </c>
      <c r="B161" t="s">
        <v>17</v>
      </c>
      <c r="C161" t="str">
        <f t="shared" si="2"/>
        <v>ペットボトル</v>
      </c>
    </row>
    <row r="162" spans="1:3">
      <c r="A162" s="16">
        <v>46343</v>
      </c>
      <c r="B162" t="s">
        <v>15</v>
      </c>
      <c r="C162" t="str">
        <f t="shared" si="2"/>
        <v>可燃</v>
      </c>
    </row>
    <row r="163" spans="1:3">
      <c r="A163" s="16">
        <v>46345</v>
      </c>
      <c r="B163" t="s">
        <v>15</v>
      </c>
      <c r="C163" t="str">
        <f t="shared" si="2"/>
        <v>可燃</v>
      </c>
    </row>
    <row r="164" spans="1:3">
      <c r="A164" s="16">
        <v>46346</v>
      </c>
      <c r="B164" t="s">
        <v>29</v>
      </c>
      <c r="C164" t="str">
        <f t="shared" si="2"/>
        <v>金属類</v>
      </c>
    </row>
    <row r="165" spans="1:3">
      <c r="A165" s="16">
        <v>46347</v>
      </c>
      <c r="B165" t="s">
        <v>15</v>
      </c>
      <c r="C165" t="str">
        <f t="shared" si="2"/>
        <v>可燃</v>
      </c>
    </row>
    <row r="166" spans="1:3">
      <c r="A166" s="16">
        <v>46350</v>
      </c>
      <c r="B166" t="s">
        <v>15</v>
      </c>
      <c r="C166" t="str">
        <f t="shared" si="2"/>
        <v>可燃</v>
      </c>
    </row>
    <row r="167" spans="1:3">
      <c r="A167" s="16">
        <v>46352</v>
      </c>
      <c r="B167" t="s">
        <v>15</v>
      </c>
      <c r="C167" t="str">
        <f t="shared" si="2"/>
        <v>可燃</v>
      </c>
    </row>
    <row r="168" spans="1:3">
      <c r="A168" s="16">
        <v>46353</v>
      </c>
      <c r="B168" t="s">
        <v>28</v>
      </c>
      <c r="C168" t="str">
        <f t="shared" si="2"/>
        <v>カン</v>
      </c>
    </row>
    <row r="169" spans="1:3">
      <c r="A169" s="16">
        <v>46354</v>
      </c>
      <c r="B169" t="s">
        <v>15</v>
      </c>
      <c r="C169" t="str">
        <f t="shared" si="2"/>
        <v>可燃</v>
      </c>
    </row>
    <row r="170" spans="1:3">
      <c r="A170" s="16">
        <v>46356</v>
      </c>
      <c r="B170" t="s">
        <v>17</v>
      </c>
      <c r="C170" t="str">
        <f t="shared" si="2"/>
        <v>ペットボトル</v>
      </c>
    </row>
    <row r="171" spans="1:3">
      <c r="A171" s="16">
        <v>46357</v>
      </c>
      <c r="B171" t="s">
        <v>15</v>
      </c>
      <c r="C171" t="str">
        <f t="shared" si="2"/>
        <v>可燃</v>
      </c>
    </row>
    <row r="172" spans="1:3">
      <c r="A172" s="16">
        <v>46359</v>
      </c>
      <c r="B172" t="s">
        <v>15</v>
      </c>
      <c r="C172" t="str">
        <f t="shared" si="2"/>
        <v>可燃</v>
      </c>
    </row>
    <row r="173" spans="1:3">
      <c r="A173" s="16">
        <v>46360</v>
      </c>
      <c r="B173" t="s">
        <v>1</v>
      </c>
      <c r="C173" t="str">
        <f t="shared" si="2"/>
        <v>ビン・ガラス</v>
      </c>
    </row>
    <row r="174" spans="1:3">
      <c r="A174" s="16">
        <v>46361</v>
      </c>
      <c r="B174" t="s">
        <v>15</v>
      </c>
      <c r="C174" t="str">
        <f t="shared" si="2"/>
        <v>可燃</v>
      </c>
    </row>
    <row r="175" spans="1:3">
      <c r="A175" s="16">
        <v>46363</v>
      </c>
      <c r="B175" t="s">
        <v>17</v>
      </c>
      <c r="C175" t="str">
        <f t="shared" si="2"/>
        <v>ペットボトル</v>
      </c>
    </row>
    <row r="176" spans="1:3">
      <c r="A176" s="16">
        <v>46364</v>
      </c>
      <c r="B176" t="s">
        <v>15</v>
      </c>
      <c r="C176" t="str">
        <f t="shared" si="2"/>
        <v>可燃</v>
      </c>
    </row>
    <row r="177" spans="1:3">
      <c r="A177" s="16">
        <v>46366</v>
      </c>
      <c r="B177" t="s">
        <v>15</v>
      </c>
      <c r="C177" t="str">
        <f t="shared" si="2"/>
        <v>可燃</v>
      </c>
    </row>
    <row r="178" spans="1:3">
      <c r="A178" s="16">
        <v>46367</v>
      </c>
      <c r="B178" t="s">
        <v>28</v>
      </c>
      <c r="C178" t="str">
        <f t="shared" si="2"/>
        <v>カン</v>
      </c>
    </row>
    <row r="179" spans="1:3">
      <c r="A179" s="16">
        <v>46368</v>
      </c>
      <c r="B179" t="s">
        <v>15</v>
      </c>
      <c r="C179" t="str">
        <f t="shared" si="2"/>
        <v>可燃</v>
      </c>
    </row>
    <row r="180" spans="1:3">
      <c r="A180" s="16">
        <v>46370</v>
      </c>
      <c r="B180" t="s">
        <v>17</v>
      </c>
      <c r="C180" t="str">
        <f t="shared" si="2"/>
        <v>ペットボトル</v>
      </c>
    </row>
    <row r="181" spans="1:3">
      <c r="A181" s="16">
        <v>46371</v>
      </c>
      <c r="B181" t="s">
        <v>15</v>
      </c>
      <c r="C181" t="str">
        <f t="shared" si="2"/>
        <v>可燃</v>
      </c>
    </row>
    <row r="182" spans="1:3">
      <c r="A182" s="16">
        <v>46373</v>
      </c>
      <c r="B182" t="s">
        <v>15</v>
      </c>
      <c r="C182" t="str">
        <f t="shared" si="2"/>
        <v>可燃</v>
      </c>
    </row>
    <row r="183" spans="1:3">
      <c r="A183" s="16">
        <v>46374</v>
      </c>
      <c r="B183" t="s">
        <v>29</v>
      </c>
      <c r="C183" t="str">
        <f t="shared" si="2"/>
        <v>金属類</v>
      </c>
    </row>
    <row r="184" spans="1:3">
      <c r="A184" s="16">
        <v>46375</v>
      </c>
      <c r="B184" t="s">
        <v>15</v>
      </c>
      <c r="C184" t="str">
        <f t="shared" si="2"/>
        <v>可燃</v>
      </c>
    </row>
    <row r="185" spans="1:3">
      <c r="A185" s="16">
        <v>46377</v>
      </c>
      <c r="B185" t="s">
        <v>17</v>
      </c>
      <c r="C185" t="str">
        <f t="shared" si="2"/>
        <v>ペットボトル</v>
      </c>
    </row>
    <row r="186" spans="1:3">
      <c r="A186" s="16">
        <v>46378</v>
      </c>
      <c r="B186" t="s">
        <v>15</v>
      </c>
      <c r="C186" t="str">
        <f t="shared" si="2"/>
        <v>可燃</v>
      </c>
    </row>
    <row r="187" spans="1:3">
      <c r="A187" s="16">
        <v>46380</v>
      </c>
      <c r="B187" t="s">
        <v>15</v>
      </c>
      <c r="C187" t="str">
        <f t="shared" si="2"/>
        <v>可燃</v>
      </c>
    </row>
    <row r="188" spans="1:3">
      <c r="A188" s="16">
        <v>46381</v>
      </c>
      <c r="B188" t="s">
        <v>28</v>
      </c>
      <c r="C188" t="str">
        <f t="shared" si="2"/>
        <v>カン</v>
      </c>
    </row>
    <row r="189" spans="1:3">
      <c r="A189" s="16">
        <v>46382</v>
      </c>
      <c r="B189" t="s">
        <v>15</v>
      </c>
      <c r="C189" t="str">
        <f t="shared" si="2"/>
        <v>可燃</v>
      </c>
    </row>
    <row r="190" spans="1:3">
      <c r="A190" s="16">
        <v>46384</v>
      </c>
      <c r="B190" t="s">
        <v>17</v>
      </c>
      <c r="C190" t="str">
        <f t="shared" si="2"/>
        <v>ペットボトル</v>
      </c>
    </row>
    <row r="191" spans="1:3">
      <c r="A191" s="16">
        <v>46385</v>
      </c>
      <c r="B191" t="s">
        <v>15</v>
      </c>
      <c r="C191" t="str">
        <f t="shared" si="2"/>
        <v>可燃</v>
      </c>
    </row>
    <row r="192" spans="1:3">
      <c r="A192" s="16">
        <v>46387</v>
      </c>
      <c r="B192" t="s">
        <v>15</v>
      </c>
      <c r="C192" t="str">
        <f t="shared" si="2"/>
        <v>可燃</v>
      </c>
    </row>
    <row r="193" spans="1:3">
      <c r="A193" s="16">
        <v>46391</v>
      </c>
      <c r="B193" t="s">
        <v>17</v>
      </c>
      <c r="C193" t="str">
        <f t="shared" si="2"/>
        <v>ペットボトル</v>
      </c>
    </row>
    <row r="194" spans="1:3">
      <c r="A194" s="16">
        <v>46392</v>
      </c>
      <c r="B194" t="s">
        <v>15</v>
      </c>
      <c r="C194" t="str">
        <f t="shared" si="2"/>
        <v>可燃</v>
      </c>
    </row>
    <row r="195" spans="1:3">
      <c r="A195" s="16">
        <v>46394</v>
      </c>
      <c r="B195" t="s">
        <v>15</v>
      </c>
      <c r="C195" t="str">
        <f t="shared" ref="C195:C254" si="3">SUBSTITUTE(B195," ",CHAR(10))</f>
        <v>可燃</v>
      </c>
    </row>
    <row r="196" spans="1:3">
      <c r="A196" s="16">
        <v>46395</v>
      </c>
      <c r="B196" t="s">
        <v>30</v>
      </c>
      <c r="C196" t="str">
        <f t="shared" si="3"/>
        <v>ビン・ガラス
カン</v>
      </c>
    </row>
    <row r="197" spans="1:3">
      <c r="A197" s="16">
        <v>46396</v>
      </c>
      <c r="B197" t="s">
        <v>15</v>
      </c>
      <c r="C197" t="str">
        <f t="shared" si="3"/>
        <v>可燃</v>
      </c>
    </row>
    <row r="198" spans="1:3">
      <c r="A198" s="16">
        <v>46399</v>
      </c>
      <c r="B198" t="s">
        <v>15</v>
      </c>
      <c r="C198" t="str">
        <f t="shared" si="3"/>
        <v>可燃</v>
      </c>
    </row>
    <row r="199" spans="1:3">
      <c r="A199" s="16">
        <v>46401</v>
      </c>
      <c r="B199" t="s">
        <v>15</v>
      </c>
      <c r="C199" t="str">
        <f t="shared" si="3"/>
        <v>可燃</v>
      </c>
    </row>
    <row r="200" spans="1:3">
      <c r="A200" s="16">
        <v>46402</v>
      </c>
      <c r="B200" t="s">
        <v>29</v>
      </c>
      <c r="C200" t="str">
        <f t="shared" si="3"/>
        <v>金属類</v>
      </c>
    </row>
    <row r="201" spans="1:3">
      <c r="A201" s="16">
        <v>46403</v>
      </c>
      <c r="B201" t="s">
        <v>15</v>
      </c>
      <c r="C201" t="str">
        <f t="shared" si="3"/>
        <v>可燃</v>
      </c>
    </row>
    <row r="202" spans="1:3">
      <c r="A202" s="16">
        <v>46405</v>
      </c>
      <c r="B202" t="s">
        <v>17</v>
      </c>
      <c r="C202" t="str">
        <f t="shared" si="3"/>
        <v>ペットボトル</v>
      </c>
    </row>
    <row r="203" spans="1:3">
      <c r="A203" s="16">
        <v>46406</v>
      </c>
      <c r="B203" t="s">
        <v>15</v>
      </c>
      <c r="C203" t="str">
        <f t="shared" si="3"/>
        <v>可燃</v>
      </c>
    </row>
    <row r="204" spans="1:3">
      <c r="A204" s="16">
        <v>46408</v>
      </c>
      <c r="B204" t="s">
        <v>15</v>
      </c>
      <c r="C204" t="str">
        <f t="shared" si="3"/>
        <v>可燃</v>
      </c>
    </row>
    <row r="205" spans="1:3">
      <c r="A205" s="16">
        <v>46409</v>
      </c>
      <c r="B205" t="s">
        <v>28</v>
      </c>
      <c r="C205" t="str">
        <f t="shared" si="3"/>
        <v>カン</v>
      </c>
    </row>
    <row r="206" spans="1:3">
      <c r="A206" s="16">
        <v>46410</v>
      </c>
      <c r="B206" t="s">
        <v>15</v>
      </c>
      <c r="C206" t="str">
        <f t="shared" si="3"/>
        <v>可燃</v>
      </c>
    </row>
    <row r="207" spans="1:3">
      <c r="A207" s="16">
        <v>46412</v>
      </c>
      <c r="B207" t="s">
        <v>17</v>
      </c>
      <c r="C207" t="str">
        <f t="shared" si="3"/>
        <v>ペットボトル</v>
      </c>
    </row>
    <row r="208" spans="1:3">
      <c r="A208" s="16">
        <v>46413</v>
      </c>
      <c r="B208" t="s">
        <v>15</v>
      </c>
      <c r="C208" t="str">
        <f t="shared" si="3"/>
        <v>可燃</v>
      </c>
    </row>
    <row r="209" spans="1:3">
      <c r="A209" s="16">
        <v>46415</v>
      </c>
      <c r="B209" t="s">
        <v>15</v>
      </c>
      <c r="C209" t="str">
        <f t="shared" si="3"/>
        <v>可燃</v>
      </c>
    </row>
    <row r="210" spans="1:3">
      <c r="A210" s="16">
        <v>46417</v>
      </c>
      <c r="B210" t="s">
        <v>15</v>
      </c>
      <c r="C210" t="str">
        <f t="shared" si="3"/>
        <v>可燃</v>
      </c>
    </row>
    <row r="211" spans="1:3">
      <c r="A211" s="16">
        <v>46419</v>
      </c>
      <c r="B211" t="s">
        <v>17</v>
      </c>
      <c r="C211" t="str">
        <f t="shared" si="3"/>
        <v>ペットボトル</v>
      </c>
    </row>
    <row r="212" spans="1:3">
      <c r="A212" s="16">
        <v>46420</v>
      </c>
      <c r="B212" t="s">
        <v>15</v>
      </c>
      <c r="C212" t="str">
        <f t="shared" si="3"/>
        <v>可燃</v>
      </c>
    </row>
    <row r="213" spans="1:3">
      <c r="A213" s="16">
        <v>46421</v>
      </c>
      <c r="B213" t="s">
        <v>16</v>
      </c>
      <c r="C213" t="str">
        <f t="shared" si="3"/>
        <v>蛍光灯</v>
      </c>
    </row>
    <row r="214" spans="1:3">
      <c r="A214" s="16">
        <v>46422</v>
      </c>
      <c r="B214" t="s">
        <v>15</v>
      </c>
      <c r="C214" t="str">
        <f t="shared" si="3"/>
        <v>可燃</v>
      </c>
    </row>
    <row r="215" spans="1:3">
      <c r="A215" s="16">
        <v>46423</v>
      </c>
      <c r="B215" t="s">
        <v>1</v>
      </c>
      <c r="C215" t="str">
        <f t="shared" si="3"/>
        <v>ビン・ガラス</v>
      </c>
    </row>
    <row r="216" spans="1:3">
      <c r="A216" s="16">
        <v>46424</v>
      </c>
      <c r="B216" t="s">
        <v>15</v>
      </c>
      <c r="C216" t="str">
        <f t="shared" si="3"/>
        <v>可燃</v>
      </c>
    </row>
    <row r="217" spans="1:3">
      <c r="A217" s="16">
        <v>46426</v>
      </c>
      <c r="B217" t="s">
        <v>17</v>
      </c>
      <c r="C217" t="str">
        <f t="shared" si="3"/>
        <v>ペットボトル</v>
      </c>
    </row>
    <row r="218" spans="1:3">
      <c r="A218" s="16">
        <v>46427</v>
      </c>
      <c r="B218" t="s">
        <v>15</v>
      </c>
      <c r="C218" t="str">
        <f t="shared" si="3"/>
        <v>可燃</v>
      </c>
    </row>
    <row r="219" spans="1:3">
      <c r="A219" s="16">
        <v>46429</v>
      </c>
      <c r="B219" t="s">
        <v>15</v>
      </c>
      <c r="C219" t="str">
        <f t="shared" si="3"/>
        <v>可燃</v>
      </c>
    </row>
    <row r="220" spans="1:3">
      <c r="A220" s="16">
        <v>46430</v>
      </c>
      <c r="B220" t="s">
        <v>28</v>
      </c>
      <c r="C220" t="str">
        <f t="shared" si="3"/>
        <v>カン</v>
      </c>
    </row>
    <row r="221" spans="1:3">
      <c r="A221" s="16">
        <v>46431</v>
      </c>
      <c r="B221" t="s">
        <v>15</v>
      </c>
      <c r="C221" t="str">
        <f t="shared" si="3"/>
        <v>可燃</v>
      </c>
    </row>
    <row r="222" spans="1:3">
      <c r="A222" s="16">
        <v>46433</v>
      </c>
      <c r="B222" t="s">
        <v>17</v>
      </c>
      <c r="C222" t="str">
        <f t="shared" si="3"/>
        <v>ペットボトル</v>
      </c>
    </row>
    <row r="223" spans="1:3">
      <c r="A223" s="16">
        <v>46434</v>
      </c>
      <c r="B223" t="s">
        <v>15</v>
      </c>
      <c r="C223" t="str">
        <f t="shared" si="3"/>
        <v>可燃</v>
      </c>
    </row>
    <row r="224" spans="1:3">
      <c r="A224" s="16">
        <v>46436</v>
      </c>
      <c r="B224" t="s">
        <v>15</v>
      </c>
      <c r="C224" t="str">
        <f t="shared" si="3"/>
        <v>可燃</v>
      </c>
    </row>
    <row r="225" spans="1:3">
      <c r="A225" s="16">
        <v>46437</v>
      </c>
      <c r="B225" t="s">
        <v>29</v>
      </c>
      <c r="C225" t="str">
        <f t="shared" si="3"/>
        <v>金属類</v>
      </c>
    </row>
    <row r="226" spans="1:3">
      <c r="A226" s="16">
        <v>46438</v>
      </c>
      <c r="B226" t="s">
        <v>15</v>
      </c>
      <c r="C226" t="str">
        <f t="shared" si="3"/>
        <v>可燃</v>
      </c>
    </row>
    <row r="227" spans="1:3">
      <c r="A227" s="16">
        <v>46440</v>
      </c>
      <c r="B227" t="s">
        <v>17</v>
      </c>
      <c r="C227" t="str">
        <f t="shared" si="3"/>
        <v>ペットボトル</v>
      </c>
    </row>
    <row r="228" spans="1:3">
      <c r="A228" s="16">
        <v>46441</v>
      </c>
      <c r="B228" t="s">
        <v>15</v>
      </c>
      <c r="C228" t="str">
        <f t="shared" si="3"/>
        <v>可燃</v>
      </c>
    </row>
    <row r="229" spans="1:3">
      <c r="A229" s="16">
        <v>46443</v>
      </c>
      <c r="B229" t="s">
        <v>15</v>
      </c>
      <c r="C229" t="str">
        <f t="shared" si="3"/>
        <v>可燃</v>
      </c>
    </row>
    <row r="230" spans="1:3">
      <c r="A230" s="16">
        <v>46444</v>
      </c>
      <c r="B230" t="s">
        <v>28</v>
      </c>
      <c r="C230" t="str">
        <f t="shared" si="3"/>
        <v>カン</v>
      </c>
    </row>
    <row r="231" spans="1:3">
      <c r="A231" s="16">
        <v>46445</v>
      </c>
      <c r="B231" t="s">
        <v>15</v>
      </c>
      <c r="C231" t="str">
        <f t="shared" si="3"/>
        <v>可燃</v>
      </c>
    </row>
    <row r="232" spans="1:3">
      <c r="A232" s="16">
        <v>46447</v>
      </c>
      <c r="B232" t="s">
        <v>17</v>
      </c>
      <c r="C232" t="str">
        <f t="shared" si="3"/>
        <v>ペットボトル</v>
      </c>
    </row>
    <row r="233" spans="1:3">
      <c r="A233" s="16">
        <v>46448</v>
      </c>
      <c r="B233" t="s">
        <v>15</v>
      </c>
      <c r="C233" t="str">
        <f t="shared" si="3"/>
        <v>可燃</v>
      </c>
    </row>
    <row r="234" spans="1:3">
      <c r="A234" s="16">
        <v>46450</v>
      </c>
      <c r="B234" t="s">
        <v>15</v>
      </c>
      <c r="C234" t="str">
        <f t="shared" si="3"/>
        <v>可燃</v>
      </c>
    </row>
    <row r="235" spans="1:3">
      <c r="A235" s="16">
        <v>46451</v>
      </c>
      <c r="B235" t="s">
        <v>1</v>
      </c>
      <c r="C235" t="str">
        <f t="shared" si="3"/>
        <v>ビン・ガラス</v>
      </c>
    </row>
    <row r="236" spans="1:3">
      <c r="A236" s="16">
        <v>46452</v>
      </c>
      <c r="B236" t="s">
        <v>15</v>
      </c>
      <c r="C236" t="str">
        <f t="shared" si="3"/>
        <v>可燃</v>
      </c>
    </row>
    <row r="237" spans="1:3">
      <c r="A237" s="16">
        <v>46454</v>
      </c>
      <c r="B237" t="s">
        <v>17</v>
      </c>
      <c r="C237" t="str">
        <f t="shared" si="3"/>
        <v>ペットボトル</v>
      </c>
    </row>
    <row r="238" spans="1:3">
      <c r="A238" s="16">
        <v>46455</v>
      </c>
      <c r="B238" t="s">
        <v>15</v>
      </c>
      <c r="C238" t="str">
        <f t="shared" si="3"/>
        <v>可燃</v>
      </c>
    </row>
    <row r="239" spans="1:3">
      <c r="A239" s="16">
        <v>46456</v>
      </c>
      <c r="B239" t="s">
        <v>33</v>
      </c>
      <c r="C239" t="str">
        <f t="shared" si="3"/>
        <v>電池類</v>
      </c>
    </row>
    <row r="240" spans="1:3">
      <c r="A240" s="16">
        <v>46457</v>
      </c>
      <c r="B240" t="s">
        <v>15</v>
      </c>
      <c r="C240" t="str">
        <f t="shared" si="3"/>
        <v>可燃</v>
      </c>
    </row>
    <row r="241" spans="1:3">
      <c r="A241" s="16">
        <v>46458</v>
      </c>
      <c r="B241" t="s">
        <v>28</v>
      </c>
      <c r="C241" t="str">
        <f t="shared" si="3"/>
        <v>カン</v>
      </c>
    </row>
    <row r="242" spans="1:3">
      <c r="A242" s="16">
        <v>46459</v>
      </c>
      <c r="B242" t="s">
        <v>15</v>
      </c>
      <c r="C242" t="str">
        <f t="shared" si="3"/>
        <v>可燃</v>
      </c>
    </row>
    <row r="243" spans="1:3">
      <c r="A243" s="16">
        <v>46461</v>
      </c>
      <c r="B243" t="s">
        <v>17</v>
      </c>
      <c r="C243" t="str">
        <f t="shared" si="3"/>
        <v>ペットボトル</v>
      </c>
    </row>
    <row r="244" spans="1:3">
      <c r="A244" s="16">
        <v>46462</v>
      </c>
      <c r="B244" t="s">
        <v>15</v>
      </c>
      <c r="C244" t="str">
        <f t="shared" si="3"/>
        <v>可燃</v>
      </c>
    </row>
    <row r="245" spans="1:3">
      <c r="A245" s="16">
        <v>46464</v>
      </c>
      <c r="B245" t="s">
        <v>15</v>
      </c>
      <c r="C245" t="str">
        <f t="shared" si="3"/>
        <v>可燃</v>
      </c>
    </row>
    <row r="246" spans="1:3">
      <c r="A246" s="16">
        <v>46465</v>
      </c>
      <c r="B246" t="s">
        <v>29</v>
      </c>
      <c r="C246" t="str">
        <f t="shared" si="3"/>
        <v>金属類</v>
      </c>
    </row>
    <row r="247" spans="1:3">
      <c r="A247" s="16">
        <v>46466</v>
      </c>
      <c r="B247" t="s">
        <v>15</v>
      </c>
      <c r="C247" t="str">
        <f t="shared" si="3"/>
        <v>可燃</v>
      </c>
    </row>
    <row r="248" spans="1:3">
      <c r="A248" s="16">
        <v>46469</v>
      </c>
      <c r="B248" t="s">
        <v>15</v>
      </c>
      <c r="C248" t="str">
        <f t="shared" si="3"/>
        <v>可燃</v>
      </c>
    </row>
    <row r="249" spans="1:3">
      <c r="A249" s="16">
        <v>46471</v>
      </c>
      <c r="B249" t="s">
        <v>15</v>
      </c>
      <c r="C249" t="str">
        <f t="shared" si="3"/>
        <v>可燃</v>
      </c>
    </row>
    <row r="250" spans="1:3">
      <c r="A250" s="16">
        <v>46472</v>
      </c>
      <c r="B250" t="s">
        <v>28</v>
      </c>
      <c r="C250" t="str">
        <f t="shared" si="3"/>
        <v>カン</v>
      </c>
    </row>
    <row r="251" spans="1:3">
      <c r="A251" s="16">
        <v>46473</v>
      </c>
      <c r="B251" t="s">
        <v>15</v>
      </c>
      <c r="C251" t="str">
        <f t="shared" si="3"/>
        <v>可燃</v>
      </c>
    </row>
    <row r="252" spans="1:3">
      <c r="A252" s="16">
        <v>46475</v>
      </c>
      <c r="B252" t="s">
        <v>17</v>
      </c>
      <c r="C252" t="str">
        <f t="shared" si="3"/>
        <v>ペットボトル</v>
      </c>
    </row>
    <row r="253" spans="1:3">
      <c r="A253" s="16">
        <v>46476</v>
      </c>
      <c r="B253" t="s">
        <v>15</v>
      </c>
      <c r="C253" t="str">
        <f t="shared" si="3"/>
        <v>可燃</v>
      </c>
    </row>
    <row r="254" spans="1:3">
      <c r="A254" s="16"/>
      <c r="B254" t="s">
        <v>27</v>
      </c>
      <c r="C254" t="str">
        <f t="shared" si="3"/>
        <v/>
      </c>
    </row>
  </sheetData>
  <phoneticPr fontId="1" type="Hiragana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1"/>
  <sheetViews>
    <sheetView workbookViewId="0">
      <selection activeCell="B2" sqref="B2:B208"/>
    </sheetView>
  </sheetViews>
  <sheetFormatPr defaultRowHeight="17.399999999999999"/>
  <cols>
    <col min="1" max="1" width="11.54296875" customWidth="1"/>
    <col min="2" max="2" width="26.26953125" customWidth="1"/>
  </cols>
  <sheetData>
    <row r="1" spans="1:3">
      <c r="A1" t="s">
        <v>14</v>
      </c>
      <c r="B1" t="s">
        <v>13</v>
      </c>
    </row>
    <row r="2" spans="1:3">
      <c r="A2" s="18">
        <v>46113</v>
      </c>
      <c r="B2" t="s">
        <v>15</v>
      </c>
      <c r="C2" t="str">
        <f>SUBSTITUTE(B2," ",CHAR(10))</f>
        <v>可燃</v>
      </c>
    </row>
    <row r="3" spans="1:3">
      <c r="A3" s="18">
        <v>46115</v>
      </c>
      <c r="B3" t="s">
        <v>15</v>
      </c>
      <c r="C3" t="str">
        <f t="shared" ref="C3:C66" si="0">SUBSTITUTE(B3," ",CHAR(10))</f>
        <v>可燃</v>
      </c>
    </row>
    <row r="4" spans="1:3">
      <c r="A4" s="18">
        <v>46118</v>
      </c>
      <c r="B4" t="s">
        <v>15</v>
      </c>
      <c r="C4" t="str">
        <f t="shared" si="0"/>
        <v>可燃</v>
      </c>
    </row>
    <row r="5" spans="1:3">
      <c r="A5" s="18">
        <v>46119</v>
      </c>
      <c r="B5" t="s">
        <v>20</v>
      </c>
      <c r="C5" t="str">
        <f t="shared" si="0"/>
        <v>ペットボトル
ビン・ガラス</v>
      </c>
    </row>
    <row r="6" spans="1:3">
      <c r="A6" s="18">
        <v>46120</v>
      </c>
      <c r="B6" t="s">
        <v>15</v>
      </c>
      <c r="C6" t="str">
        <f t="shared" si="0"/>
        <v>可燃</v>
      </c>
    </row>
    <row r="7" spans="1:3">
      <c r="A7" s="18">
        <v>46122</v>
      </c>
      <c r="B7" t="s">
        <v>15</v>
      </c>
      <c r="C7" t="str">
        <f t="shared" si="0"/>
        <v>可燃</v>
      </c>
    </row>
    <row r="8" spans="1:3">
      <c r="A8" s="18">
        <v>46125</v>
      </c>
      <c r="B8" t="s">
        <v>15</v>
      </c>
      <c r="C8" t="str">
        <f t="shared" si="0"/>
        <v>可燃</v>
      </c>
    </row>
    <row r="9" spans="1:3">
      <c r="A9" s="18">
        <v>46126</v>
      </c>
      <c r="B9" t="s">
        <v>21</v>
      </c>
      <c r="C9" t="str">
        <f t="shared" si="0"/>
        <v>ペットボトル
カン</v>
      </c>
    </row>
    <row r="10" spans="1:3">
      <c r="A10" s="18">
        <v>46127</v>
      </c>
      <c r="B10" t="s">
        <v>15</v>
      </c>
      <c r="C10" t="str">
        <f t="shared" si="0"/>
        <v>可燃</v>
      </c>
    </row>
    <row r="11" spans="1:3">
      <c r="A11" s="18">
        <v>46129</v>
      </c>
      <c r="B11" t="s">
        <v>15</v>
      </c>
      <c r="C11" t="str">
        <f t="shared" si="0"/>
        <v>可燃</v>
      </c>
    </row>
    <row r="12" spans="1:3">
      <c r="A12" s="18">
        <v>46132</v>
      </c>
      <c r="B12" t="s">
        <v>15</v>
      </c>
      <c r="C12" t="str">
        <f t="shared" si="0"/>
        <v>可燃</v>
      </c>
    </row>
    <row r="13" spans="1:3">
      <c r="A13" s="18">
        <v>46133</v>
      </c>
      <c r="B13" t="s">
        <v>22</v>
      </c>
      <c r="C13" t="str">
        <f t="shared" si="0"/>
        <v>ペットボトル
金属類</v>
      </c>
    </row>
    <row r="14" spans="1:3">
      <c r="A14" s="18">
        <v>46134</v>
      </c>
      <c r="B14" t="s">
        <v>15</v>
      </c>
      <c r="C14" t="str">
        <f t="shared" si="0"/>
        <v>可燃</v>
      </c>
    </row>
    <row r="15" spans="1:3">
      <c r="A15" s="18">
        <v>46136</v>
      </c>
      <c r="B15" t="s">
        <v>15</v>
      </c>
      <c r="C15" t="str">
        <f t="shared" si="0"/>
        <v>可燃</v>
      </c>
    </row>
    <row r="16" spans="1:3">
      <c r="A16" s="18">
        <v>46139</v>
      </c>
      <c r="B16" t="s">
        <v>15</v>
      </c>
      <c r="C16" t="str">
        <f t="shared" si="0"/>
        <v>可燃</v>
      </c>
    </row>
    <row r="17" spans="1:3">
      <c r="A17" s="18">
        <v>46140</v>
      </c>
      <c r="B17" t="s">
        <v>21</v>
      </c>
      <c r="C17" t="str">
        <f t="shared" si="0"/>
        <v>ペットボトル
カン</v>
      </c>
    </row>
    <row r="18" spans="1:3">
      <c r="A18" s="18">
        <v>46141</v>
      </c>
      <c r="B18" t="s">
        <v>15</v>
      </c>
      <c r="C18" t="str">
        <f t="shared" si="0"/>
        <v>可燃</v>
      </c>
    </row>
    <row r="19" spans="1:3">
      <c r="A19" s="18">
        <v>46143</v>
      </c>
      <c r="B19" t="s">
        <v>15</v>
      </c>
      <c r="C19" t="str">
        <f t="shared" si="0"/>
        <v>可燃</v>
      </c>
    </row>
    <row r="20" spans="1:3">
      <c r="A20" s="18">
        <v>46146</v>
      </c>
      <c r="B20" t="s">
        <v>15</v>
      </c>
      <c r="C20" t="str">
        <f t="shared" si="0"/>
        <v>可燃</v>
      </c>
    </row>
    <row r="21" spans="1:3">
      <c r="A21" s="18">
        <v>46148</v>
      </c>
      <c r="B21" t="s">
        <v>15</v>
      </c>
      <c r="C21" t="str">
        <f t="shared" si="0"/>
        <v>可燃</v>
      </c>
    </row>
    <row r="22" spans="1:3">
      <c r="A22" s="18">
        <v>46150</v>
      </c>
      <c r="B22" t="s">
        <v>24</v>
      </c>
      <c r="C22" t="str">
        <f t="shared" si="0"/>
        <v>可燃
ビン・ガラス</v>
      </c>
    </row>
    <row r="23" spans="1:3">
      <c r="A23" s="18">
        <v>46153</v>
      </c>
      <c r="B23" t="s">
        <v>15</v>
      </c>
      <c r="C23" t="str">
        <f t="shared" si="0"/>
        <v>可燃</v>
      </c>
    </row>
    <row r="24" spans="1:3">
      <c r="A24" s="18">
        <v>46154</v>
      </c>
      <c r="B24" t="s">
        <v>21</v>
      </c>
      <c r="C24" t="str">
        <f t="shared" si="0"/>
        <v>ペットボトル
カン</v>
      </c>
    </row>
    <row r="25" spans="1:3">
      <c r="A25" s="18">
        <v>46155</v>
      </c>
      <c r="B25" t="s">
        <v>15</v>
      </c>
      <c r="C25" t="str">
        <f t="shared" si="0"/>
        <v>可燃</v>
      </c>
    </row>
    <row r="26" spans="1:3">
      <c r="A26" s="18">
        <v>46157</v>
      </c>
      <c r="B26" t="s">
        <v>15</v>
      </c>
      <c r="C26" t="str">
        <f t="shared" si="0"/>
        <v>可燃</v>
      </c>
    </row>
    <row r="27" spans="1:3">
      <c r="A27" s="18">
        <v>46160</v>
      </c>
      <c r="B27" t="s">
        <v>15</v>
      </c>
      <c r="C27" t="str">
        <f t="shared" si="0"/>
        <v>可燃</v>
      </c>
    </row>
    <row r="28" spans="1:3">
      <c r="A28" s="18">
        <v>46161</v>
      </c>
      <c r="B28" t="s">
        <v>22</v>
      </c>
      <c r="C28" t="str">
        <f t="shared" si="0"/>
        <v>ペットボトル
金属類</v>
      </c>
    </row>
    <row r="29" spans="1:3">
      <c r="A29" s="18">
        <v>46162</v>
      </c>
      <c r="B29" t="s">
        <v>15</v>
      </c>
      <c r="C29" t="str">
        <f t="shared" si="0"/>
        <v>可燃</v>
      </c>
    </row>
    <row r="30" spans="1:3">
      <c r="A30" s="18">
        <v>46164</v>
      </c>
      <c r="B30" t="s">
        <v>15</v>
      </c>
      <c r="C30" t="str">
        <f t="shared" si="0"/>
        <v>可燃</v>
      </c>
    </row>
    <row r="31" spans="1:3">
      <c r="A31" s="18">
        <v>46167</v>
      </c>
      <c r="B31" t="s">
        <v>15</v>
      </c>
      <c r="C31" t="str">
        <f t="shared" si="0"/>
        <v>可燃</v>
      </c>
    </row>
    <row r="32" spans="1:3">
      <c r="A32" s="18">
        <v>46168</v>
      </c>
      <c r="B32" t="s">
        <v>21</v>
      </c>
      <c r="C32" t="str">
        <f t="shared" si="0"/>
        <v>ペットボトル
カン</v>
      </c>
    </row>
    <row r="33" spans="1:3">
      <c r="A33" s="18">
        <v>46169</v>
      </c>
      <c r="B33" t="s">
        <v>15</v>
      </c>
      <c r="C33" t="str">
        <f t="shared" si="0"/>
        <v>可燃</v>
      </c>
    </row>
    <row r="34" spans="1:3">
      <c r="A34" s="18">
        <v>46171</v>
      </c>
      <c r="B34" t="s">
        <v>15</v>
      </c>
      <c r="C34" t="str">
        <f t="shared" si="0"/>
        <v>可燃</v>
      </c>
    </row>
    <row r="35" spans="1:3">
      <c r="A35" s="18">
        <v>46174</v>
      </c>
      <c r="B35" t="s">
        <v>15</v>
      </c>
      <c r="C35" t="str">
        <f t="shared" si="0"/>
        <v>可燃</v>
      </c>
    </row>
    <row r="36" spans="1:3">
      <c r="A36" s="18">
        <v>46175</v>
      </c>
      <c r="B36" t="s">
        <v>20</v>
      </c>
      <c r="C36" t="str">
        <f t="shared" si="0"/>
        <v>ペットボトル
ビン・ガラス</v>
      </c>
    </row>
    <row r="37" spans="1:3">
      <c r="A37" s="18">
        <v>46176</v>
      </c>
      <c r="B37" t="s">
        <v>15</v>
      </c>
      <c r="C37" t="str">
        <f t="shared" si="0"/>
        <v>可燃</v>
      </c>
    </row>
    <row r="38" spans="1:3">
      <c r="A38" s="18">
        <v>46177</v>
      </c>
      <c r="B38" t="s">
        <v>16</v>
      </c>
      <c r="C38" t="str">
        <f t="shared" si="0"/>
        <v>蛍光灯</v>
      </c>
    </row>
    <row r="39" spans="1:3">
      <c r="A39" s="18">
        <v>46178</v>
      </c>
      <c r="B39" t="s">
        <v>15</v>
      </c>
      <c r="C39" t="str">
        <f t="shared" si="0"/>
        <v>可燃</v>
      </c>
    </row>
    <row r="40" spans="1:3">
      <c r="A40" s="18">
        <v>46181</v>
      </c>
      <c r="B40" t="s">
        <v>15</v>
      </c>
      <c r="C40" t="str">
        <f t="shared" si="0"/>
        <v>可燃</v>
      </c>
    </row>
    <row r="41" spans="1:3">
      <c r="A41" s="18">
        <v>46182</v>
      </c>
      <c r="B41" t="s">
        <v>21</v>
      </c>
      <c r="C41" t="str">
        <f t="shared" si="0"/>
        <v>ペットボトル
カン</v>
      </c>
    </row>
    <row r="42" spans="1:3">
      <c r="A42" s="18">
        <v>46183</v>
      </c>
      <c r="B42" t="s">
        <v>15</v>
      </c>
      <c r="C42" t="str">
        <f t="shared" si="0"/>
        <v>可燃</v>
      </c>
    </row>
    <row r="43" spans="1:3">
      <c r="A43" s="18">
        <v>46185</v>
      </c>
      <c r="B43" t="s">
        <v>15</v>
      </c>
      <c r="C43" t="str">
        <f t="shared" si="0"/>
        <v>可燃</v>
      </c>
    </row>
    <row r="44" spans="1:3">
      <c r="A44" s="18">
        <v>46188</v>
      </c>
      <c r="B44" t="s">
        <v>15</v>
      </c>
      <c r="C44" t="str">
        <f t="shared" si="0"/>
        <v>可燃</v>
      </c>
    </row>
    <row r="45" spans="1:3">
      <c r="A45" s="18">
        <v>46189</v>
      </c>
      <c r="B45" t="s">
        <v>22</v>
      </c>
      <c r="C45" t="str">
        <f t="shared" si="0"/>
        <v>ペットボトル
金属類</v>
      </c>
    </row>
    <row r="46" spans="1:3">
      <c r="A46" s="18">
        <v>46190</v>
      </c>
      <c r="B46" t="s">
        <v>15</v>
      </c>
      <c r="C46" t="str">
        <f t="shared" si="0"/>
        <v>可燃</v>
      </c>
    </row>
    <row r="47" spans="1:3">
      <c r="A47" s="18">
        <v>46192</v>
      </c>
      <c r="B47" t="s">
        <v>15</v>
      </c>
      <c r="C47" t="str">
        <f t="shared" si="0"/>
        <v>可燃</v>
      </c>
    </row>
    <row r="48" spans="1:3">
      <c r="A48" s="18">
        <v>46195</v>
      </c>
      <c r="B48" t="s">
        <v>15</v>
      </c>
      <c r="C48" t="str">
        <f t="shared" si="0"/>
        <v>可燃</v>
      </c>
    </row>
    <row r="49" spans="1:3">
      <c r="A49" s="18">
        <v>46196</v>
      </c>
      <c r="B49" t="s">
        <v>21</v>
      </c>
      <c r="C49" t="str">
        <f t="shared" si="0"/>
        <v>ペットボトル
カン</v>
      </c>
    </row>
    <row r="50" spans="1:3">
      <c r="A50" s="18">
        <v>46197</v>
      </c>
      <c r="B50" t="s">
        <v>15</v>
      </c>
      <c r="C50" t="str">
        <f t="shared" si="0"/>
        <v>可燃</v>
      </c>
    </row>
    <row r="51" spans="1:3">
      <c r="A51" s="18">
        <v>46199</v>
      </c>
      <c r="B51" t="s">
        <v>15</v>
      </c>
      <c r="C51" t="str">
        <f t="shared" si="0"/>
        <v>可燃</v>
      </c>
    </row>
    <row r="52" spans="1:3">
      <c r="A52" s="18">
        <v>46202</v>
      </c>
      <c r="B52" t="s">
        <v>15</v>
      </c>
      <c r="C52" t="str">
        <f t="shared" si="0"/>
        <v>可燃</v>
      </c>
    </row>
    <row r="53" spans="1:3">
      <c r="A53" s="18">
        <v>46203</v>
      </c>
      <c r="B53" t="s">
        <v>17</v>
      </c>
      <c r="C53" t="str">
        <f t="shared" si="0"/>
        <v>ペットボトル</v>
      </c>
    </row>
    <row r="54" spans="1:3">
      <c r="A54" s="18">
        <v>46204</v>
      </c>
      <c r="B54" t="s">
        <v>15</v>
      </c>
      <c r="C54" t="str">
        <f t="shared" si="0"/>
        <v>可燃</v>
      </c>
    </row>
    <row r="55" spans="1:3">
      <c r="A55" s="18">
        <v>46206</v>
      </c>
      <c r="B55" t="s">
        <v>15</v>
      </c>
      <c r="C55" t="str">
        <f t="shared" si="0"/>
        <v>可燃</v>
      </c>
    </row>
    <row r="56" spans="1:3">
      <c r="A56" s="18">
        <v>46209</v>
      </c>
      <c r="B56" t="s">
        <v>15</v>
      </c>
      <c r="C56" t="str">
        <f t="shared" si="0"/>
        <v>可燃</v>
      </c>
    </row>
    <row r="57" spans="1:3">
      <c r="A57" s="18">
        <v>46210</v>
      </c>
      <c r="B57" t="s">
        <v>20</v>
      </c>
      <c r="C57" t="str">
        <f t="shared" si="0"/>
        <v>ペットボトル
ビン・ガラス</v>
      </c>
    </row>
    <row r="58" spans="1:3">
      <c r="A58" s="18">
        <v>46211</v>
      </c>
      <c r="B58" t="s">
        <v>15</v>
      </c>
      <c r="C58" t="str">
        <f t="shared" si="0"/>
        <v>可燃</v>
      </c>
    </row>
    <row r="59" spans="1:3">
      <c r="A59" s="18">
        <v>46213</v>
      </c>
      <c r="B59" t="s">
        <v>15</v>
      </c>
      <c r="C59" t="str">
        <f t="shared" si="0"/>
        <v>可燃</v>
      </c>
    </row>
    <row r="60" spans="1:3">
      <c r="A60" s="18">
        <v>46216</v>
      </c>
      <c r="B60" t="s">
        <v>15</v>
      </c>
      <c r="C60" t="str">
        <f t="shared" si="0"/>
        <v>可燃</v>
      </c>
    </row>
    <row r="61" spans="1:3">
      <c r="A61" s="18">
        <v>46217</v>
      </c>
      <c r="B61" t="s">
        <v>21</v>
      </c>
      <c r="C61" t="str">
        <f t="shared" si="0"/>
        <v>ペットボトル
カン</v>
      </c>
    </row>
    <row r="62" spans="1:3">
      <c r="A62" s="18">
        <v>46218</v>
      </c>
      <c r="B62" t="s">
        <v>15</v>
      </c>
      <c r="C62" t="str">
        <f t="shared" si="0"/>
        <v>可燃</v>
      </c>
    </row>
    <row r="63" spans="1:3">
      <c r="A63" s="18">
        <v>46220</v>
      </c>
      <c r="B63" t="s">
        <v>15</v>
      </c>
      <c r="C63" t="str">
        <f t="shared" si="0"/>
        <v>可燃</v>
      </c>
    </row>
    <row r="64" spans="1:3">
      <c r="A64" s="18">
        <v>46223</v>
      </c>
      <c r="B64" t="s">
        <v>15</v>
      </c>
      <c r="C64" t="str">
        <f t="shared" si="0"/>
        <v>可燃</v>
      </c>
    </row>
    <row r="65" spans="1:3">
      <c r="A65" s="18">
        <v>46224</v>
      </c>
      <c r="B65" t="s">
        <v>22</v>
      </c>
      <c r="C65" t="str">
        <f t="shared" si="0"/>
        <v>ペットボトル
金属類</v>
      </c>
    </row>
    <row r="66" spans="1:3">
      <c r="A66" s="18">
        <v>46225</v>
      </c>
      <c r="B66" t="s">
        <v>15</v>
      </c>
      <c r="C66" t="str">
        <f t="shared" si="0"/>
        <v>可燃</v>
      </c>
    </row>
    <row r="67" spans="1:3">
      <c r="A67" s="18">
        <v>46227</v>
      </c>
      <c r="B67" t="s">
        <v>15</v>
      </c>
      <c r="C67" t="str">
        <f t="shared" ref="C67:C130" si="1">SUBSTITUTE(B67," ",CHAR(10))</f>
        <v>可燃</v>
      </c>
    </row>
    <row r="68" spans="1:3">
      <c r="A68" s="18">
        <v>46230</v>
      </c>
      <c r="B68" t="s">
        <v>15</v>
      </c>
      <c r="C68" t="str">
        <f t="shared" si="1"/>
        <v>可燃</v>
      </c>
    </row>
    <row r="69" spans="1:3">
      <c r="A69" s="18">
        <v>46231</v>
      </c>
      <c r="B69" t="s">
        <v>21</v>
      </c>
      <c r="C69" t="str">
        <f t="shared" si="1"/>
        <v>ペットボトル
カン</v>
      </c>
    </row>
    <row r="70" spans="1:3">
      <c r="A70" s="18">
        <v>46232</v>
      </c>
      <c r="B70" t="s">
        <v>15</v>
      </c>
      <c r="C70" t="str">
        <f t="shared" si="1"/>
        <v>可燃</v>
      </c>
    </row>
    <row r="71" spans="1:3">
      <c r="A71" s="18">
        <v>46234</v>
      </c>
      <c r="B71" t="s">
        <v>15</v>
      </c>
      <c r="C71" t="str">
        <f t="shared" si="1"/>
        <v>可燃</v>
      </c>
    </row>
    <row r="72" spans="1:3">
      <c r="A72" s="18">
        <v>46237</v>
      </c>
      <c r="B72" t="s">
        <v>15</v>
      </c>
      <c r="C72" t="str">
        <f t="shared" si="1"/>
        <v>可燃</v>
      </c>
    </row>
    <row r="73" spans="1:3">
      <c r="A73" s="18">
        <v>46238</v>
      </c>
      <c r="B73" t="s">
        <v>20</v>
      </c>
      <c r="C73" t="str">
        <f t="shared" si="1"/>
        <v>ペットボトル
ビン・ガラス</v>
      </c>
    </row>
    <row r="74" spans="1:3">
      <c r="A74" s="18">
        <v>46239</v>
      </c>
      <c r="B74" t="s">
        <v>15</v>
      </c>
      <c r="C74" t="str">
        <f t="shared" si="1"/>
        <v>可燃</v>
      </c>
    </row>
    <row r="75" spans="1:3">
      <c r="A75" s="18">
        <v>46241</v>
      </c>
      <c r="B75" t="s">
        <v>15</v>
      </c>
      <c r="C75" t="str">
        <f t="shared" si="1"/>
        <v>可燃</v>
      </c>
    </row>
    <row r="76" spans="1:3">
      <c r="A76" s="18">
        <v>46244</v>
      </c>
      <c r="B76" t="s">
        <v>15</v>
      </c>
      <c r="C76" t="str">
        <f t="shared" si="1"/>
        <v>可燃</v>
      </c>
    </row>
    <row r="77" spans="1:3">
      <c r="A77" s="18">
        <v>46246</v>
      </c>
      <c r="B77" t="s">
        <v>15</v>
      </c>
      <c r="C77" t="str">
        <f t="shared" si="1"/>
        <v>可燃</v>
      </c>
    </row>
    <row r="78" spans="1:3">
      <c r="A78" s="18">
        <v>46247</v>
      </c>
      <c r="B78" t="s">
        <v>28</v>
      </c>
      <c r="C78" t="str">
        <f t="shared" si="1"/>
        <v>カン</v>
      </c>
    </row>
    <row r="79" spans="1:3">
      <c r="A79" s="18">
        <v>46248</v>
      </c>
      <c r="B79" t="s">
        <v>15</v>
      </c>
      <c r="C79" t="str">
        <f t="shared" si="1"/>
        <v>可燃</v>
      </c>
    </row>
    <row r="80" spans="1:3">
      <c r="A80" s="18">
        <v>46251</v>
      </c>
      <c r="B80" t="s">
        <v>15</v>
      </c>
      <c r="C80" t="str">
        <f t="shared" si="1"/>
        <v>可燃</v>
      </c>
    </row>
    <row r="81" spans="1:3">
      <c r="A81" s="18">
        <v>46252</v>
      </c>
      <c r="B81" t="s">
        <v>22</v>
      </c>
      <c r="C81" t="str">
        <f t="shared" si="1"/>
        <v>ペットボトル
金属類</v>
      </c>
    </row>
    <row r="82" spans="1:3">
      <c r="A82" s="18">
        <v>46253</v>
      </c>
      <c r="B82" t="s">
        <v>15</v>
      </c>
      <c r="C82" t="str">
        <f t="shared" si="1"/>
        <v>可燃</v>
      </c>
    </row>
    <row r="83" spans="1:3">
      <c r="A83" s="18">
        <v>46255</v>
      </c>
      <c r="B83" t="s">
        <v>15</v>
      </c>
      <c r="C83" t="str">
        <f t="shared" si="1"/>
        <v>可燃</v>
      </c>
    </row>
    <row r="84" spans="1:3">
      <c r="A84" s="18">
        <v>46258</v>
      </c>
      <c r="B84" t="s">
        <v>15</v>
      </c>
      <c r="C84" t="str">
        <f t="shared" si="1"/>
        <v>可燃</v>
      </c>
    </row>
    <row r="85" spans="1:3">
      <c r="A85" s="18">
        <v>46259</v>
      </c>
      <c r="B85" t="s">
        <v>21</v>
      </c>
      <c r="C85" t="str">
        <f t="shared" si="1"/>
        <v>ペットボトル
カン</v>
      </c>
    </row>
    <row r="86" spans="1:3">
      <c r="A86" s="18">
        <v>46260</v>
      </c>
      <c r="B86" t="s">
        <v>15</v>
      </c>
      <c r="C86" t="str">
        <f t="shared" si="1"/>
        <v>可燃</v>
      </c>
    </row>
    <row r="87" spans="1:3">
      <c r="A87" s="18">
        <v>46262</v>
      </c>
      <c r="B87" t="s">
        <v>15</v>
      </c>
      <c r="C87" t="str">
        <f t="shared" si="1"/>
        <v>可燃</v>
      </c>
    </row>
    <row r="88" spans="1:3">
      <c r="A88" s="18">
        <v>46265</v>
      </c>
      <c r="B88" t="s">
        <v>15</v>
      </c>
      <c r="C88" t="str">
        <f t="shared" si="1"/>
        <v>可燃</v>
      </c>
    </row>
    <row r="89" spans="1:3">
      <c r="A89" s="18">
        <v>46266</v>
      </c>
      <c r="B89" t="s">
        <v>20</v>
      </c>
      <c r="C89" t="str">
        <f t="shared" si="1"/>
        <v>ペットボトル
ビン・ガラス</v>
      </c>
    </row>
    <row r="90" spans="1:3">
      <c r="A90" s="18">
        <v>46267</v>
      </c>
      <c r="B90" t="s">
        <v>15</v>
      </c>
      <c r="C90" t="str">
        <f t="shared" si="1"/>
        <v>可燃</v>
      </c>
    </row>
    <row r="91" spans="1:3">
      <c r="A91" s="18">
        <v>46269</v>
      </c>
      <c r="B91" t="s">
        <v>15</v>
      </c>
      <c r="C91" t="str">
        <f t="shared" si="1"/>
        <v>可燃</v>
      </c>
    </row>
    <row r="92" spans="1:3">
      <c r="A92" s="18">
        <v>46272</v>
      </c>
      <c r="B92" t="s">
        <v>15</v>
      </c>
      <c r="C92" t="str">
        <f t="shared" si="1"/>
        <v>可燃</v>
      </c>
    </row>
    <row r="93" spans="1:3">
      <c r="A93" s="18">
        <v>46273</v>
      </c>
      <c r="B93" t="s">
        <v>21</v>
      </c>
      <c r="C93" t="str">
        <f t="shared" si="1"/>
        <v>ペットボトル
カン</v>
      </c>
    </row>
    <row r="94" spans="1:3">
      <c r="A94" s="18">
        <v>46274</v>
      </c>
      <c r="B94" t="s">
        <v>15</v>
      </c>
      <c r="C94" t="str">
        <f t="shared" si="1"/>
        <v>可燃</v>
      </c>
    </row>
    <row r="95" spans="1:3">
      <c r="A95" s="18">
        <v>46275</v>
      </c>
      <c r="B95" t="s">
        <v>33</v>
      </c>
      <c r="C95" t="str">
        <f t="shared" si="1"/>
        <v>電池類</v>
      </c>
    </row>
    <row r="96" spans="1:3">
      <c r="A96" s="18">
        <v>46276</v>
      </c>
      <c r="B96" t="s">
        <v>15</v>
      </c>
      <c r="C96" t="str">
        <f t="shared" si="1"/>
        <v>可燃</v>
      </c>
    </row>
    <row r="97" spans="1:3">
      <c r="A97" s="18">
        <v>46279</v>
      </c>
      <c r="B97" t="s">
        <v>15</v>
      </c>
      <c r="C97" t="str">
        <f t="shared" si="1"/>
        <v>可燃</v>
      </c>
    </row>
    <row r="98" spans="1:3">
      <c r="A98" s="18">
        <v>46280</v>
      </c>
      <c r="B98" t="s">
        <v>22</v>
      </c>
      <c r="C98" t="str">
        <f t="shared" si="1"/>
        <v>ペットボトル
金属類</v>
      </c>
    </row>
    <row r="99" spans="1:3">
      <c r="A99" s="18">
        <v>46281</v>
      </c>
      <c r="B99" t="s">
        <v>15</v>
      </c>
      <c r="C99" t="str">
        <f t="shared" si="1"/>
        <v>可燃</v>
      </c>
    </row>
    <row r="100" spans="1:3">
      <c r="A100" s="18">
        <v>46283</v>
      </c>
      <c r="B100" t="s">
        <v>15</v>
      </c>
      <c r="C100" t="str">
        <f t="shared" si="1"/>
        <v>可燃</v>
      </c>
    </row>
    <row r="101" spans="1:3">
      <c r="A101" s="18">
        <v>46286</v>
      </c>
      <c r="B101" t="s">
        <v>15</v>
      </c>
      <c r="C101" t="str">
        <f t="shared" si="1"/>
        <v>可燃</v>
      </c>
    </row>
    <row r="102" spans="1:3">
      <c r="A102" s="18">
        <v>46288</v>
      </c>
      <c r="B102" t="s">
        <v>15</v>
      </c>
      <c r="C102" t="str">
        <f t="shared" si="1"/>
        <v>可燃</v>
      </c>
    </row>
    <row r="103" spans="1:3">
      <c r="A103" s="18">
        <v>46290</v>
      </c>
      <c r="B103" t="s">
        <v>15</v>
      </c>
      <c r="C103" t="str">
        <f t="shared" si="1"/>
        <v>可燃</v>
      </c>
    </row>
    <row r="104" spans="1:3">
      <c r="A104" s="18">
        <v>46293</v>
      </c>
      <c r="B104" t="s">
        <v>15</v>
      </c>
      <c r="C104" t="str">
        <f t="shared" si="1"/>
        <v>可燃</v>
      </c>
    </row>
    <row r="105" spans="1:3">
      <c r="A105" s="18">
        <v>46294</v>
      </c>
      <c r="B105" t="s">
        <v>21</v>
      </c>
      <c r="C105" t="str">
        <f t="shared" si="1"/>
        <v>ペットボトル
カン</v>
      </c>
    </row>
    <row r="106" spans="1:3">
      <c r="A106" s="18">
        <v>46295</v>
      </c>
      <c r="B106" t="s">
        <v>15</v>
      </c>
      <c r="C106" t="str">
        <f t="shared" si="1"/>
        <v>可燃</v>
      </c>
    </row>
    <row r="107" spans="1:3">
      <c r="A107" s="18">
        <v>46297</v>
      </c>
      <c r="B107" t="s">
        <v>15</v>
      </c>
      <c r="C107" t="str">
        <f t="shared" si="1"/>
        <v>可燃</v>
      </c>
    </row>
    <row r="108" spans="1:3">
      <c r="A108" s="18">
        <v>46300</v>
      </c>
      <c r="B108" t="s">
        <v>15</v>
      </c>
      <c r="C108" t="str">
        <f t="shared" si="1"/>
        <v>可燃</v>
      </c>
    </row>
    <row r="109" spans="1:3">
      <c r="A109" s="18">
        <v>46301</v>
      </c>
      <c r="B109" t="s">
        <v>23</v>
      </c>
      <c r="C109" t="str">
        <f t="shared" si="1"/>
        <v>ペットボトル
ビン・ガラス
蛍光灯</v>
      </c>
    </row>
    <row r="110" spans="1:3">
      <c r="A110" s="18">
        <v>46302</v>
      </c>
      <c r="B110" t="s">
        <v>15</v>
      </c>
      <c r="C110" t="str">
        <f t="shared" si="1"/>
        <v>可燃</v>
      </c>
    </row>
    <row r="111" spans="1:3">
      <c r="A111" s="18">
        <v>46304</v>
      </c>
      <c r="B111" t="s">
        <v>15</v>
      </c>
      <c r="C111" t="str">
        <f t="shared" si="1"/>
        <v>可燃</v>
      </c>
    </row>
    <row r="112" spans="1:3">
      <c r="A112" s="18">
        <v>46307</v>
      </c>
      <c r="B112" t="s">
        <v>15</v>
      </c>
      <c r="C112" t="str">
        <f t="shared" si="1"/>
        <v>可燃</v>
      </c>
    </row>
    <row r="113" spans="1:3">
      <c r="A113" s="18">
        <v>46308</v>
      </c>
      <c r="B113" t="s">
        <v>21</v>
      </c>
      <c r="C113" t="str">
        <f t="shared" si="1"/>
        <v>ペットボトル
カン</v>
      </c>
    </row>
    <row r="114" spans="1:3">
      <c r="A114" s="18">
        <v>46309</v>
      </c>
      <c r="B114" t="s">
        <v>15</v>
      </c>
      <c r="C114" t="str">
        <f t="shared" si="1"/>
        <v>可燃</v>
      </c>
    </row>
    <row r="115" spans="1:3">
      <c r="A115" s="18">
        <v>46311</v>
      </c>
      <c r="B115" t="s">
        <v>15</v>
      </c>
      <c r="C115" t="str">
        <f t="shared" si="1"/>
        <v>可燃</v>
      </c>
    </row>
    <row r="116" spans="1:3">
      <c r="A116" s="18">
        <v>46314</v>
      </c>
      <c r="B116" t="s">
        <v>15</v>
      </c>
      <c r="C116" t="str">
        <f t="shared" si="1"/>
        <v>可燃</v>
      </c>
    </row>
    <row r="117" spans="1:3">
      <c r="A117" s="18">
        <v>46315</v>
      </c>
      <c r="B117" t="s">
        <v>22</v>
      </c>
      <c r="C117" t="str">
        <f t="shared" si="1"/>
        <v>ペットボトル
金属類</v>
      </c>
    </row>
    <row r="118" spans="1:3">
      <c r="A118" s="18">
        <v>46316</v>
      </c>
      <c r="B118" t="s">
        <v>15</v>
      </c>
      <c r="C118" t="str">
        <f t="shared" si="1"/>
        <v>可燃</v>
      </c>
    </row>
    <row r="119" spans="1:3">
      <c r="A119" s="18">
        <v>46318</v>
      </c>
      <c r="B119" t="s">
        <v>15</v>
      </c>
      <c r="C119" t="str">
        <f t="shared" si="1"/>
        <v>可燃</v>
      </c>
    </row>
    <row r="120" spans="1:3">
      <c r="A120" s="18">
        <v>46321</v>
      </c>
      <c r="B120" t="s">
        <v>15</v>
      </c>
      <c r="C120" t="str">
        <f t="shared" si="1"/>
        <v>可燃</v>
      </c>
    </row>
    <row r="121" spans="1:3">
      <c r="A121" s="18">
        <v>46322</v>
      </c>
      <c r="B121" t="s">
        <v>21</v>
      </c>
      <c r="C121" t="str">
        <f t="shared" si="1"/>
        <v>ペットボトル
カン</v>
      </c>
    </row>
    <row r="122" spans="1:3">
      <c r="A122" s="18">
        <v>46323</v>
      </c>
      <c r="B122" t="s">
        <v>15</v>
      </c>
      <c r="C122" t="str">
        <f t="shared" si="1"/>
        <v>可燃</v>
      </c>
    </row>
    <row r="123" spans="1:3">
      <c r="A123" s="18">
        <v>46325</v>
      </c>
      <c r="B123" t="s">
        <v>15</v>
      </c>
      <c r="C123" t="str">
        <f t="shared" si="1"/>
        <v>可燃</v>
      </c>
    </row>
    <row r="124" spans="1:3">
      <c r="A124" s="18">
        <v>46328</v>
      </c>
      <c r="B124" t="s">
        <v>15</v>
      </c>
      <c r="C124" t="str">
        <f t="shared" si="1"/>
        <v>可燃</v>
      </c>
    </row>
    <row r="125" spans="1:3">
      <c r="A125" s="18">
        <v>46330</v>
      </c>
      <c r="B125" t="s">
        <v>15</v>
      </c>
      <c r="C125" t="str">
        <f t="shared" si="1"/>
        <v>可燃</v>
      </c>
    </row>
    <row r="126" spans="1:3">
      <c r="A126" s="18">
        <v>46331</v>
      </c>
      <c r="B126" t="s">
        <v>1</v>
      </c>
      <c r="C126" t="str">
        <f t="shared" si="1"/>
        <v>ビン・ガラス</v>
      </c>
    </row>
    <row r="127" spans="1:3">
      <c r="A127" s="18">
        <v>46332</v>
      </c>
      <c r="B127" t="s">
        <v>15</v>
      </c>
      <c r="C127" t="str">
        <f t="shared" si="1"/>
        <v>可燃</v>
      </c>
    </row>
    <row r="128" spans="1:3">
      <c r="A128" s="18">
        <v>46335</v>
      </c>
      <c r="B128" t="s">
        <v>15</v>
      </c>
      <c r="C128" t="str">
        <f t="shared" si="1"/>
        <v>可燃</v>
      </c>
    </row>
    <row r="129" spans="1:3">
      <c r="A129" s="18">
        <v>46336</v>
      </c>
      <c r="B129" t="s">
        <v>21</v>
      </c>
      <c r="C129" t="str">
        <f t="shared" si="1"/>
        <v>ペットボトル
カン</v>
      </c>
    </row>
    <row r="130" spans="1:3">
      <c r="A130" s="18">
        <v>46337</v>
      </c>
      <c r="B130" t="s">
        <v>15</v>
      </c>
      <c r="C130" t="str">
        <f t="shared" si="1"/>
        <v>可燃</v>
      </c>
    </row>
    <row r="131" spans="1:3">
      <c r="A131" s="18">
        <v>46339</v>
      </c>
      <c r="B131" t="s">
        <v>15</v>
      </c>
      <c r="C131" t="str">
        <f t="shared" ref="C131:C194" si="2">SUBSTITUTE(B131," ",CHAR(10))</f>
        <v>可燃</v>
      </c>
    </row>
    <row r="132" spans="1:3">
      <c r="A132" s="18">
        <v>46342</v>
      </c>
      <c r="B132" t="s">
        <v>15</v>
      </c>
      <c r="C132" t="str">
        <f t="shared" si="2"/>
        <v>可燃</v>
      </c>
    </row>
    <row r="133" spans="1:3">
      <c r="A133" s="18">
        <v>46343</v>
      </c>
      <c r="B133" t="s">
        <v>22</v>
      </c>
      <c r="C133" t="str">
        <f t="shared" si="2"/>
        <v>ペットボトル
金属類</v>
      </c>
    </row>
    <row r="134" spans="1:3">
      <c r="A134" s="18">
        <v>46344</v>
      </c>
      <c r="B134" t="s">
        <v>15</v>
      </c>
      <c r="C134" t="str">
        <f t="shared" si="2"/>
        <v>可燃</v>
      </c>
    </row>
    <row r="135" spans="1:3">
      <c r="A135" s="18">
        <v>46346</v>
      </c>
      <c r="B135" t="s">
        <v>15</v>
      </c>
      <c r="C135" t="str">
        <f t="shared" si="2"/>
        <v>可燃</v>
      </c>
    </row>
    <row r="136" spans="1:3">
      <c r="A136" s="18">
        <v>46349</v>
      </c>
      <c r="B136" t="s">
        <v>15</v>
      </c>
      <c r="C136" t="str">
        <f t="shared" si="2"/>
        <v>可燃</v>
      </c>
    </row>
    <row r="137" spans="1:3">
      <c r="A137" s="18">
        <v>46350</v>
      </c>
      <c r="B137" t="s">
        <v>21</v>
      </c>
      <c r="C137" t="str">
        <f t="shared" si="2"/>
        <v>ペットボトル
カン</v>
      </c>
    </row>
    <row r="138" spans="1:3">
      <c r="A138" s="18">
        <v>46351</v>
      </c>
      <c r="B138" t="s">
        <v>15</v>
      </c>
      <c r="C138" t="str">
        <f t="shared" si="2"/>
        <v>可燃</v>
      </c>
    </row>
    <row r="139" spans="1:3">
      <c r="A139" s="18">
        <v>46353</v>
      </c>
      <c r="B139" t="s">
        <v>15</v>
      </c>
      <c r="C139" t="str">
        <f t="shared" si="2"/>
        <v>可燃</v>
      </c>
    </row>
    <row r="140" spans="1:3">
      <c r="A140" s="18">
        <v>46356</v>
      </c>
      <c r="B140" t="s">
        <v>15</v>
      </c>
      <c r="C140" t="str">
        <f t="shared" si="2"/>
        <v>可燃</v>
      </c>
    </row>
    <row r="141" spans="1:3">
      <c r="A141" s="18">
        <v>46357</v>
      </c>
      <c r="B141" t="s">
        <v>20</v>
      </c>
      <c r="C141" t="str">
        <f t="shared" si="2"/>
        <v>ペットボトル
ビン・ガラス</v>
      </c>
    </row>
    <row r="142" spans="1:3">
      <c r="A142" s="18">
        <v>46358</v>
      </c>
      <c r="B142" t="s">
        <v>15</v>
      </c>
      <c r="C142" t="str">
        <f t="shared" si="2"/>
        <v>可燃</v>
      </c>
    </row>
    <row r="143" spans="1:3">
      <c r="A143" s="18">
        <v>46360</v>
      </c>
      <c r="B143" t="s">
        <v>15</v>
      </c>
      <c r="C143" t="str">
        <f t="shared" si="2"/>
        <v>可燃</v>
      </c>
    </row>
    <row r="144" spans="1:3">
      <c r="A144" s="18">
        <v>46363</v>
      </c>
      <c r="B144" t="s">
        <v>15</v>
      </c>
      <c r="C144" t="str">
        <f t="shared" si="2"/>
        <v>可燃</v>
      </c>
    </row>
    <row r="145" spans="1:3">
      <c r="A145" s="18">
        <v>46364</v>
      </c>
      <c r="B145" t="s">
        <v>21</v>
      </c>
      <c r="C145" t="str">
        <f t="shared" si="2"/>
        <v>ペットボトル
カン</v>
      </c>
    </row>
    <row r="146" spans="1:3">
      <c r="A146" s="18">
        <v>46365</v>
      </c>
      <c r="B146" t="s">
        <v>15</v>
      </c>
      <c r="C146" t="str">
        <f t="shared" si="2"/>
        <v>可燃</v>
      </c>
    </row>
    <row r="147" spans="1:3">
      <c r="A147" s="18">
        <v>46367</v>
      </c>
      <c r="B147" t="s">
        <v>15</v>
      </c>
      <c r="C147" t="str">
        <f t="shared" si="2"/>
        <v>可燃</v>
      </c>
    </row>
    <row r="148" spans="1:3">
      <c r="A148" s="18">
        <v>46370</v>
      </c>
      <c r="B148" t="s">
        <v>15</v>
      </c>
      <c r="C148" t="str">
        <f t="shared" si="2"/>
        <v>可燃</v>
      </c>
    </row>
    <row r="149" spans="1:3">
      <c r="A149" s="18">
        <v>46371</v>
      </c>
      <c r="B149" t="s">
        <v>22</v>
      </c>
      <c r="C149" t="str">
        <f t="shared" si="2"/>
        <v>ペットボトル
金属類</v>
      </c>
    </row>
    <row r="150" spans="1:3">
      <c r="A150" s="18">
        <v>46372</v>
      </c>
      <c r="B150" t="s">
        <v>15</v>
      </c>
      <c r="C150" t="str">
        <f t="shared" si="2"/>
        <v>可燃</v>
      </c>
    </row>
    <row r="151" spans="1:3">
      <c r="A151" s="18">
        <v>46374</v>
      </c>
      <c r="B151" t="s">
        <v>15</v>
      </c>
      <c r="C151" t="str">
        <f t="shared" si="2"/>
        <v>可燃</v>
      </c>
    </row>
    <row r="152" spans="1:3">
      <c r="A152" s="18">
        <v>46377</v>
      </c>
      <c r="B152" t="s">
        <v>15</v>
      </c>
      <c r="C152" t="str">
        <f t="shared" si="2"/>
        <v>可燃</v>
      </c>
    </row>
    <row r="153" spans="1:3">
      <c r="A153" s="18">
        <v>46378</v>
      </c>
      <c r="B153" t="s">
        <v>21</v>
      </c>
      <c r="C153" t="str">
        <f t="shared" si="2"/>
        <v>ペットボトル
カン</v>
      </c>
    </row>
    <row r="154" spans="1:3">
      <c r="A154" s="18">
        <v>46379</v>
      </c>
      <c r="B154" t="s">
        <v>15</v>
      </c>
      <c r="C154" t="str">
        <f t="shared" si="2"/>
        <v>可燃</v>
      </c>
    </row>
    <row r="155" spans="1:3">
      <c r="A155" s="18">
        <v>46381</v>
      </c>
      <c r="B155" t="s">
        <v>15</v>
      </c>
      <c r="C155" t="str">
        <f t="shared" si="2"/>
        <v>可燃</v>
      </c>
    </row>
    <row r="156" spans="1:3">
      <c r="A156" s="18">
        <v>46384</v>
      </c>
      <c r="B156" t="s">
        <v>15</v>
      </c>
      <c r="C156" t="str">
        <f t="shared" si="2"/>
        <v>可燃</v>
      </c>
    </row>
    <row r="157" spans="1:3">
      <c r="A157" s="18">
        <v>46386</v>
      </c>
      <c r="B157" t="s">
        <v>15</v>
      </c>
      <c r="C157" t="str">
        <f t="shared" si="2"/>
        <v>可燃</v>
      </c>
    </row>
    <row r="158" spans="1:3">
      <c r="A158" s="18">
        <v>46391</v>
      </c>
      <c r="B158" t="s">
        <v>15</v>
      </c>
      <c r="C158" t="str">
        <f t="shared" si="2"/>
        <v>可燃</v>
      </c>
    </row>
    <row r="159" spans="1:3">
      <c r="A159" s="18">
        <v>46392</v>
      </c>
      <c r="B159" t="s">
        <v>20</v>
      </c>
      <c r="C159" t="str">
        <f t="shared" si="2"/>
        <v>ペットボトル
ビン・ガラス</v>
      </c>
    </row>
    <row r="160" spans="1:3">
      <c r="A160" s="18">
        <v>46393</v>
      </c>
      <c r="B160" t="s">
        <v>15</v>
      </c>
      <c r="C160" t="str">
        <f t="shared" si="2"/>
        <v>可燃</v>
      </c>
    </row>
    <row r="161" spans="1:3">
      <c r="A161" s="18">
        <v>46395</v>
      </c>
      <c r="B161" t="s">
        <v>15</v>
      </c>
      <c r="C161" t="str">
        <f t="shared" si="2"/>
        <v>可燃</v>
      </c>
    </row>
    <row r="162" spans="1:3">
      <c r="A162" s="18">
        <v>46398</v>
      </c>
      <c r="B162" t="s">
        <v>15</v>
      </c>
      <c r="C162" t="str">
        <f t="shared" si="2"/>
        <v>可燃</v>
      </c>
    </row>
    <row r="163" spans="1:3">
      <c r="A163" s="18">
        <v>46399</v>
      </c>
      <c r="B163" t="s">
        <v>21</v>
      </c>
      <c r="C163" t="str">
        <f t="shared" si="2"/>
        <v>ペットボトル
カン</v>
      </c>
    </row>
    <row r="164" spans="1:3">
      <c r="A164" s="18">
        <v>46400</v>
      </c>
      <c r="B164" t="s">
        <v>15</v>
      </c>
      <c r="C164" t="str">
        <f t="shared" si="2"/>
        <v>可燃</v>
      </c>
    </row>
    <row r="165" spans="1:3">
      <c r="A165" s="18">
        <v>46402</v>
      </c>
      <c r="B165" t="s">
        <v>15</v>
      </c>
      <c r="C165" t="str">
        <f t="shared" si="2"/>
        <v>可燃</v>
      </c>
    </row>
    <row r="166" spans="1:3">
      <c r="A166" s="18">
        <v>46405</v>
      </c>
      <c r="B166" t="s">
        <v>15</v>
      </c>
      <c r="C166" t="str">
        <f t="shared" si="2"/>
        <v>可燃</v>
      </c>
    </row>
    <row r="167" spans="1:3">
      <c r="A167" s="18">
        <v>46406</v>
      </c>
      <c r="B167" t="s">
        <v>22</v>
      </c>
      <c r="C167" t="str">
        <f t="shared" si="2"/>
        <v>ペットボトル
金属類</v>
      </c>
    </row>
    <row r="168" spans="1:3">
      <c r="A168" s="18">
        <v>46407</v>
      </c>
      <c r="B168" t="s">
        <v>15</v>
      </c>
      <c r="C168" t="str">
        <f t="shared" si="2"/>
        <v>可燃</v>
      </c>
    </row>
    <row r="169" spans="1:3">
      <c r="A169" s="18">
        <v>46409</v>
      </c>
      <c r="B169" t="s">
        <v>15</v>
      </c>
      <c r="C169" t="str">
        <f t="shared" si="2"/>
        <v>可燃</v>
      </c>
    </row>
    <row r="170" spans="1:3">
      <c r="A170" s="18">
        <v>46412</v>
      </c>
      <c r="B170" t="s">
        <v>15</v>
      </c>
      <c r="C170" t="str">
        <f t="shared" si="2"/>
        <v>可燃</v>
      </c>
    </row>
    <row r="171" spans="1:3">
      <c r="A171" s="18">
        <v>46413</v>
      </c>
      <c r="B171" t="s">
        <v>21</v>
      </c>
      <c r="C171" t="str">
        <f t="shared" si="2"/>
        <v>ペットボトル
カン</v>
      </c>
    </row>
    <row r="172" spans="1:3">
      <c r="A172" s="18">
        <v>46414</v>
      </c>
      <c r="B172" t="s">
        <v>15</v>
      </c>
      <c r="C172" t="str">
        <f t="shared" si="2"/>
        <v>可燃</v>
      </c>
    </row>
    <row r="173" spans="1:3">
      <c r="A173" s="18">
        <v>46416</v>
      </c>
      <c r="B173" t="s">
        <v>15</v>
      </c>
      <c r="C173" t="str">
        <f t="shared" si="2"/>
        <v>可燃</v>
      </c>
    </row>
    <row r="174" spans="1:3">
      <c r="A174" s="18">
        <v>46419</v>
      </c>
      <c r="B174" t="s">
        <v>15</v>
      </c>
      <c r="C174" t="str">
        <f t="shared" si="2"/>
        <v>可燃</v>
      </c>
    </row>
    <row r="175" spans="1:3">
      <c r="A175" s="18">
        <v>46420</v>
      </c>
      <c r="B175" t="s">
        <v>20</v>
      </c>
      <c r="C175" t="str">
        <f t="shared" si="2"/>
        <v>ペットボトル
ビン・ガラス</v>
      </c>
    </row>
    <row r="176" spans="1:3">
      <c r="A176" s="18">
        <v>46421</v>
      </c>
      <c r="B176" t="s">
        <v>15</v>
      </c>
      <c r="C176" t="str">
        <f t="shared" si="2"/>
        <v>可燃</v>
      </c>
    </row>
    <row r="177" spans="1:3">
      <c r="A177" s="18">
        <v>46422</v>
      </c>
      <c r="B177" t="s">
        <v>16</v>
      </c>
      <c r="C177" t="str">
        <f t="shared" si="2"/>
        <v>蛍光灯</v>
      </c>
    </row>
    <row r="178" spans="1:3">
      <c r="A178" s="18">
        <v>46423</v>
      </c>
      <c r="B178" t="s">
        <v>15</v>
      </c>
      <c r="C178" t="str">
        <f t="shared" si="2"/>
        <v>可燃</v>
      </c>
    </row>
    <row r="179" spans="1:3">
      <c r="A179" s="18">
        <v>46426</v>
      </c>
      <c r="B179" t="s">
        <v>15</v>
      </c>
      <c r="C179" t="str">
        <f t="shared" si="2"/>
        <v>可燃</v>
      </c>
    </row>
    <row r="180" spans="1:3">
      <c r="A180" s="18">
        <v>46427</v>
      </c>
      <c r="B180" t="s">
        <v>21</v>
      </c>
      <c r="C180" t="str">
        <f t="shared" si="2"/>
        <v>ペットボトル
カン</v>
      </c>
    </row>
    <row r="181" spans="1:3">
      <c r="A181" s="18">
        <v>46428</v>
      </c>
      <c r="B181" t="s">
        <v>15</v>
      </c>
      <c r="C181" t="str">
        <f t="shared" si="2"/>
        <v>可燃</v>
      </c>
    </row>
    <row r="182" spans="1:3">
      <c r="A182" s="18">
        <v>46430</v>
      </c>
      <c r="B182" t="s">
        <v>15</v>
      </c>
      <c r="C182" t="str">
        <f t="shared" si="2"/>
        <v>可燃</v>
      </c>
    </row>
    <row r="183" spans="1:3">
      <c r="A183" s="18">
        <v>46433</v>
      </c>
      <c r="B183" t="s">
        <v>15</v>
      </c>
      <c r="C183" t="str">
        <f t="shared" si="2"/>
        <v>可燃</v>
      </c>
    </row>
    <row r="184" spans="1:3">
      <c r="A184" s="18">
        <v>46434</v>
      </c>
      <c r="B184" t="s">
        <v>22</v>
      </c>
      <c r="C184" t="str">
        <f t="shared" si="2"/>
        <v>ペットボトル
金属類</v>
      </c>
    </row>
    <row r="185" spans="1:3">
      <c r="A185" s="18">
        <v>46435</v>
      </c>
      <c r="B185" t="s">
        <v>15</v>
      </c>
      <c r="C185" t="str">
        <f t="shared" si="2"/>
        <v>可燃</v>
      </c>
    </row>
    <row r="186" spans="1:3">
      <c r="A186" s="18">
        <v>46437</v>
      </c>
      <c r="B186" t="s">
        <v>15</v>
      </c>
      <c r="C186" t="str">
        <f t="shared" si="2"/>
        <v>可燃</v>
      </c>
    </row>
    <row r="187" spans="1:3">
      <c r="A187" s="18">
        <v>46440</v>
      </c>
      <c r="B187" t="s">
        <v>15</v>
      </c>
      <c r="C187" t="str">
        <f t="shared" si="2"/>
        <v>可燃</v>
      </c>
    </row>
    <row r="188" spans="1:3">
      <c r="A188" s="18">
        <v>46442</v>
      </c>
      <c r="B188" t="s">
        <v>18</v>
      </c>
      <c r="C188" t="str">
        <f t="shared" si="2"/>
        <v>可燃
カン</v>
      </c>
    </row>
    <row r="189" spans="1:3">
      <c r="A189" s="18">
        <v>46444</v>
      </c>
      <c r="B189" t="s">
        <v>15</v>
      </c>
      <c r="C189" t="str">
        <f t="shared" si="2"/>
        <v>可燃</v>
      </c>
    </row>
    <row r="190" spans="1:3">
      <c r="A190" s="18">
        <v>46447</v>
      </c>
      <c r="B190" t="s">
        <v>15</v>
      </c>
      <c r="C190" t="str">
        <f t="shared" si="2"/>
        <v>可燃</v>
      </c>
    </row>
    <row r="191" spans="1:3">
      <c r="A191" s="18">
        <v>46448</v>
      </c>
      <c r="B191" t="s">
        <v>20</v>
      </c>
      <c r="C191" t="str">
        <f t="shared" si="2"/>
        <v>ペットボトル
ビン・ガラス</v>
      </c>
    </row>
    <row r="192" spans="1:3">
      <c r="A192" s="18">
        <v>46449</v>
      </c>
      <c r="B192" t="s">
        <v>15</v>
      </c>
      <c r="C192" t="str">
        <f t="shared" si="2"/>
        <v>可燃</v>
      </c>
    </row>
    <row r="193" spans="1:3">
      <c r="A193" s="18">
        <v>46451</v>
      </c>
      <c r="B193" t="s">
        <v>15</v>
      </c>
      <c r="C193" t="str">
        <f t="shared" si="2"/>
        <v>可燃</v>
      </c>
    </row>
    <row r="194" spans="1:3">
      <c r="A194" s="18">
        <v>46454</v>
      </c>
      <c r="B194" t="s">
        <v>15</v>
      </c>
      <c r="C194" t="str">
        <f t="shared" si="2"/>
        <v>可燃</v>
      </c>
    </row>
    <row r="195" spans="1:3">
      <c r="A195" s="18">
        <v>46455</v>
      </c>
      <c r="B195" t="s">
        <v>21</v>
      </c>
      <c r="C195" t="str">
        <f t="shared" ref="C195:C211" si="3">SUBSTITUTE(B195," ",CHAR(10))</f>
        <v>ペットボトル
カン</v>
      </c>
    </row>
    <row r="196" spans="1:3">
      <c r="A196" s="18">
        <v>46456</v>
      </c>
      <c r="B196" t="s">
        <v>15</v>
      </c>
      <c r="C196" t="str">
        <f t="shared" si="3"/>
        <v>可燃</v>
      </c>
    </row>
    <row r="197" spans="1:3">
      <c r="A197" s="18">
        <v>46457</v>
      </c>
      <c r="B197" t="s">
        <v>33</v>
      </c>
      <c r="C197" t="str">
        <f t="shared" si="3"/>
        <v>電池類</v>
      </c>
    </row>
    <row r="198" spans="1:3">
      <c r="A198" s="18">
        <v>46458</v>
      </c>
      <c r="B198" t="s">
        <v>15</v>
      </c>
      <c r="C198" t="str">
        <f t="shared" si="3"/>
        <v>可燃</v>
      </c>
    </row>
    <row r="199" spans="1:3">
      <c r="A199" s="18">
        <v>46461</v>
      </c>
      <c r="B199" t="s">
        <v>15</v>
      </c>
      <c r="C199" t="str">
        <f t="shared" si="3"/>
        <v>可燃</v>
      </c>
    </row>
    <row r="200" spans="1:3">
      <c r="A200" s="18">
        <v>46462</v>
      </c>
      <c r="B200" t="s">
        <v>22</v>
      </c>
      <c r="C200" t="str">
        <f t="shared" si="3"/>
        <v>ペットボトル
金属類</v>
      </c>
    </row>
    <row r="201" spans="1:3">
      <c r="A201" s="18">
        <v>46463</v>
      </c>
      <c r="B201" t="s">
        <v>15</v>
      </c>
      <c r="C201" t="str">
        <f t="shared" si="3"/>
        <v>可燃</v>
      </c>
    </row>
    <row r="202" spans="1:3">
      <c r="A202" s="18">
        <v>46465</v>
      </c>
      <c r="B202" t="s">
        <v>15</v>
      </c>
      <c r="C202" t="str">
        <f t="shared" si="3"/>
        <v>可燃</v>
      </c>
    </row>
    <row r="203" spans="1:3">
      <c r="A203" s="18">
        <v>46468</v>
      </c>
      <c r="B203" t="s">
        <v>15</v>
      </c>
      <c r="C203" t="str">
        <f t="shared" si="3"/>
        <v>可燃</v>
      </c>
    </row>
    <row r="204" spans="1:3">
      <c r="A204" s="18">
        <v>46469</v>
      </c>
      <c r="B204" t="s">
        <v>21</v>
      </c>
      <c r="C204" t="str">
        <f t="shared" si="3"/>
        <v>ペットボトル
カン</v>
      </c>
    </row>
    <row r="205" spans="1:3">
      <c r="A205" s="18">
        <v>46470</v>
      </c>
      <c r="B205" t="s">
        <v>15</v>
      </c>
      <c r="C205" t="str">
        <f t="shared" si="3"/>
        <v>可燃</v>
      </c>
    </row>
    <row r="206" spans="1:3">
      <c r="A206" s="18">
        <v>46472</v>
      </c>
      <c r="B206" t="s">
        <v>15</v>
      </c>
      <c r="C206" t="str">
        <f t="shared" si="3"/>
        <v>可燃</v>
      </c>
    </row>
    <row r="207" spans="1:3">
      <c r="A207" s="18">
        <v>46475</v>
      </c>
      <c r="B207" t="s">
        <v>15</v>
      </c>
      <c r="C207" t="str">
        <f t="shared" si="3"/>
        <v>可燃</v>
      </c>
    </row>
    <row r="208" spans="1:3">
      <c r="A208" s="18">
        <v>46476</v>
      </c>
      <c r="B208" t="s">
        <v>17</v>
      </c>
      <c r="C208" t="str">
        <f t="shared" si="3"/>
        <v>ペットボトル</v>
      </c>
    </row>
    <row r="209" spans="1:3">
      <c r="A209" s="18">
        <v>46477</v>
      </c>
      <c r="B209" t="s">
        <v>15</v>
      </c>
      <c r="C209" t="str">
        <f t="shared" si="3"/>
        <v>可燃</v>
      </c>
    </row>
    <row r="210" spans="1:3">
      <c r="A210" s="18"/>
      <c r="B210" t="s">
        <v>27</v>
      </c>
      <c r="C210" t="str">
        <f t="shared" si="3"/>
        <v/>
      </c>
    </row>
    <row r="211" spans="1:3">
      <c r="A211" s="18"/>
      <c r="B211" t="s">
        <v>27</v>
      </c>
      <c r="C211" t="str">
        <f t="shared" si="3"/>
        <v/>
      </c>
    </row>
  </sheetData>
  <phoneticPr fontId="1" type="Hiragana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51"/>
  <sheetViews>
    <sheetView topLeftCell="A31" workbookViewId="0">
      <selection activeCell="B2" sqref="B2:B208"/>
    </sheetView>
  </sheetViews>
  <sheetFormatPr defaultRowHeight="17.399999999999999"/>
  <cols>
    <col min="1" max="1" width="11.54296875" customWidth="1"/>
    <col min="2" max="2" width="20.6328125" bestFit="1" customWidth="1"/>
  </cols>
  <sheetData>
    <row r="1" spans="1:3">
      <c r="A1" t="s">
        <v>14</v>
      </c>
      <c r="B1" t="s">
        <v>13</v>
      </c>
    </row>
    <row r="2" spans="1:3">
      <c r="A2" s="18">
        <v>46113</v>
      </c>
      <c r="B2" t="s">
        <v>17</v>
      </c>
      <c r="C2" t="str">
        <f>SUBSTITUTE(B2," ",CHAR(10))</f>
        <v>ペットボトル</v>
      </c>
    </row>
    <row r="3" spans="1:3">
      <c r="A3" s="18">
        <v>46114</v>
      </c>
      <c r="B3" t="s">
        <v>15</v>
      </c>
      <c r="C3" t="str">
        <f t="shared" ref="C3:C66" si="0">SUBSTITUTE(B3," ",CHAR(10))</f>
        <v>可燃</v>
      </c>
    </row>
    <row r="4" spans="1:3">
      <c r="A4" s="18">
        <v>46116</v>
      </c>
      <c r="B4" t="s">
        <v>15</v>
      </c>
      <c r="C4" t="str">
        <f t="shared" si="0"/>
        <v>可燃</v>
      </c>
    </row>
    <row r="5" spans="1:3">
      <c r="A5" s="18">
        <v>46118</v>
      </c>
      <c r="B5" t="s">
        <v>1</v>
      </c>
      <c r="C5" t="str">
        <f t="shared" si="0"/>
        <v>ビン・ガラス</v>
      </c>
    </row>
    <row r="6" spans="1:3">
      <c r="A6" s="18">
        <v>46119</v>
      </c>
      <c r="B6" t="s">
        <v>15</v>
      </c>
      <c r="C6" t="str">
        <f t="shared" si="0"/>
        <v>可燃</v>
      </c>
    </row>
    <row r="7" spans="1:3">
      <c r="A7" s="18">
        <v>46120</v>
      </c>
      <c r="B7" t="s">
        <v>17</v>
      </c>
      <c r="C7" t="str">
        <f t="shared" si="0"/>
        <v>ペットボトル</v>
      </c>
    </row>
    <row r="8" spans="1:3">
      <c r="A8" s="18">
        <v>46121</v>
      </c>
      <c r="B8" t="s">
        <v>15</v>
      </c>
      <c r="C8" t="str">
        <f t="shared" si="0"/>
        <v>可燃</v>
      </c>
    </row>
    <row r="9" spans="1:3">
      <c r="A9" s="18">
        <v>46123</v>
      </c>
      <c r="B9" t="s">
        <v>15</v>
      </c>
      <c r="C9" t="str">
        <f t="shared" si="0"/>
        <v>可燃</v>
      </c>
    </row>
    <row r="10" spans="1:3">
      <c r="A10" s="18">
        <v>46125</v>
      </c>
      <c r="B10" t="s">
        <v>28</v>
      </c>
      <c r="C10" t="str">
        <f t="shared" si="0"/>
        <v>カン</v>
      </c>
    </row>
    <row r="11" spans="1:3">
      <c r="A11" s="18">
        <v>46126</v>
      </c>
      <c r="B11" t="s">
        <v>15</v>
      </c>
      <c r="C11" t="str">
        <f t="shared" si="0"/>
        <v>可燃</v>
      </c>
    </row>
    <row r="12" spans="1:3">
      <c r="A12" s="18">
        <v>46127</v>
      </c>
      <c r="B12" t="s">
        <v>17</v>
      </c>
      <c r="C12" t="str">
        <f t="shared" si="0"/>
        <v>ペットボトル</v>
      </c>
    </row>
    <row r="13" spans="1:3">
      <c r="A13" s="18">
        <v>46128</v>
      </c>
      <c r="B13" t="s">
        <v>15</v>
      </c>
      <c r="C13" t="str">
        <f t="shared" si="0"/>
        <v>可燃</v>
      </c>
    </row>
    <row r="14" spans="1:3">
      <c r="A14" s="18">
        <v>46130</v>
      </c>
      <c r="B14" t="s">
        <v>15</v>
      </c>
      <c r="C14" t="str">
        <f t="shared" si="0"/>
        <v>可燃</v>
      </c>
    </row>
    <row r="15" spans="1:3">
      <c r="A15" s="18">
        <v>46132</v>
      </c>
      <c r="B15" t="s">
        <v>29</v>
      </c>
      <c r="C15" t="str">
        <f t="shared" si="0"/>
        <v>金属類</v>
      </c>
    </row>
    <row r="16" spans="1:3">
      <c r="A16" s="18">
        <v>46133</v>
      </c>
      <c r="B16" t="s">
        <v>15</v>
      </c>
      <c r="C16" t="str">
        <f t="shared" si="0"/>
        <v>可燃</v>
      </c>
    </row>
    <row r="17" spans="1:3">
      <c r="A17" s="18">
        <v>46134</v>
      </c>
      <c r="B17" t="s">
        <v>17</v>
      </c>
      <c r="C17" t="str">
        <f t="shared" si="0"/>
        <v>ペットボトル</v>
      </c>
    </row>
    <row r="18" spans="1:3">
      <c r="A18" s="18">
        <v>46135</v>
      </c>
      <c r="B18" t="s">
        <v>15</v>
      </c>
      <c r="C18" t="str">
        <f t="shared" si="0"/>
        <v>可燃</v>
      </c>
    </row>
    <row r="19" spans="1:3">
      <c r="A19" s="18">
        <v>46137</v>
      </c>
      <c r="B19" t="s">
        <v>15</v>
      </c>
      <c r="C19" t="str">
        <f t="shared" si="0"/>
        <v>可燃</v>
      </c>
    </row>
    <row r="20" spans="1:3">
      <c r="A20" s="18">
        <v>46139</v>
      </c>
      <c r="B20" t="s">
        <v>28</v>
      </c>
      <c r="C20" t="str">
        <f t="shared" si="0"/>
        <v>カン</v>
      </c>
    </row>
    <row r="21" spans="1:3">
      <c r="A21" s="18">
        <v>46140</v>
      </c>
      <c r="B21" t="s">
        <v>15</v>
      </c>
      <c r="C21" t="str">
        <f t="shared" si="0"/>
        <v>可燃</v>
      </c>
    </row>
    <row r="22" spans="1:3">
      <c r="A22" s="18">
        <v>46142</v>
      </c>
      <c r="B22" t="s">
        <v>15</v>
      </c>
      <c r="C22" t="str">
        <f t="shared" si="0"/>
        <v>可燃</v>
      </c>
    </row>
    <row r="23" spans="1:3">
      <c r="A23" s="18">
        <v>46144</v>
      </c>
      <c r="B23" t="s">
        <v>15</v>
      </c>
      <c r="C23" t="str">
        <f t="shared" si="0"/>
        <v>可燃</v>
      </c>
    </row>
    <row r="24" spans="1:3">
      <c r="A24" s="18">
        <v>46147</v>
      </c>
      <c r="B24" t="s">
        <v>15</v>
      </c>
      <c r="C24" t="str">
        <f t="shared" si="0"/>
        <v>可燃</v>
      </c>
    </row>
    <row r="25" spans="1:3">
      <c r="A25" s="18">
        <v>46149</v>
      </c>
      <c r="B25" t="s">
        <v>15</v>
      </c>
      <c r="C25" t="str">
        <f t="shared" si="0"/>
        <v>可燃</v>
      </c>
    </row>
    <row r="26" spans="1:3">
      <c r="A26" s="18">
        <v>46150</v>
      </c>
      <c r="B26" t="s">
        <v>1</v>
      </c>
      <c r="C26" t="str">
        <f t="shared" si="0"/>
        <v>ビン・ガラス</v>
      </c>
    </row>
    <row r="27" spans="1:3">
      <c r="A27" s="18">
        <v>46151</v>
      </c>
      <c r="B27" t="s">
        <v>15</v>
      </c>
      <c r="C27" t="str">
        <f t="shared" si="0"/>
        <v>可燃</v>
      </c>
    </row>
    <row r="28" spans="1:3">
      <c r="A28" s="18">
        <v>46153</v>
      </c>
      <c r="B28" t="s">
        <v>28</v>
      </c>
      <c r="C28" t="str">
        <f t="shared" si="0"/>
        <v>カン</v>
      </c>
    </row>
    <row r="29" spans="1:3">
      <c r="A29" s="18">
        <v>46154</v>
      </c>
      <c r="B29" t="s">
        <v>15</v>
      </c>
      <c r="C29" t="str">
        <f t="shared" si="0"/>
        <v>可燃</v>
      </c>
    </row>
    <row r="30" spans="1:3">
      <c r="A30" s="18">
        <v>46155</v>
      </c>
      <c r="B30" t="s">
        <v>17</v>
      </c>
      <c r="C30" t="str">
        <f t="shared" si="0"/>
        <v>ペットボトル</v>
      </c>
    </row>
    <row r="31" spans="1:3">
      <c r="A31" s="18">
        <v>46156</v>
      </c>
      <c r="B31" t="s">
        <v>15</v>
      </c>
      <c r="C31" t="str">
        <f t="shared" si="0"/>
        <v>可燃</v>
      </c>
    </row>
    <row r="32" spans="1:3">
      <c r="A32" s="18">
        <v>46158</v>
      </c>
      <c r="B32" t="s">
        <v>15</v>
      </c>
      <c r="C32" t="str">
        <f t="shared" si="0"/>
        <v>可燃</v>
      </c>
    </row>
    <row r="33" spans="1:3">
      <c r="A33" s="18">
        <v>46160</v>
      </c>
      <c r="B33" t="s">
        <v>29</v>
      </c>
      <c r="C33" t="str">
        <f t="shared" si="0"/>
        <v>金属類</v>
      </c>
    </row>
    <row r="34" spans="1:3">
      <c r="A34" s="18">
        <v>46161</v>
      </c>
      <c r="B34" t="s">
        <v>15</v>
      </c>
      <c r="C34" t="str">
        <f t="shared" si="0"/>
        <v>可燃</v>
      </c>
    </row>
    <row r="35" spans="1:3">
      <c r="A35" s="18">
        <v>46162</v>
      </c>
      <c r="B35" t="s">
        <v>17</v>
      </c>
      <c r="C35" t="str">
        <f t="shared" si="0"/>
        <v>ペットボトル</v>
      </c>
    </row>
    <row r="36" spans="1:3">
      <c r="A36" s="18">
        <v>46163</v>
      </c>
      <c r="B36" t="s">
        <v>15</v>
      </c>
      <c r="C36" t="str">
        <f t="shared" si="0"/>
        <v>可燃</v>
      </c>
    </row>
    <row r="37" spans="1:3">
      <c r="A37" s="18">
        <v>46165</v>
      </c>
      <c r="B37" t="s">
        <v>15</v>
      </c>
      <c r="C37" t="str">
        <f t="shared" si="0"/>
        <v>可燃</v>
      </c>
    </row>
    <row r="38" spans="1:3">
      <c r="A38" s="18">
        <v>46167</v>
      </c>
      <c r="B38" t="s">
        <v>28</v>
      </c>
      <c r="C38" t="str">
        <f t="shared" si="0"/>
        <v>カン</v>
      </c>
    </row>
    <row r="39" spans="1:3">
      <c r="A39" s="18">
        <v>46168</v>
      </c>
      <c r="B39" t="s">
        <v>15</v>
      </c>
      <c r="C39" t="str">
        <f t="shared" si="0"/>
        <v>可燃</v>
      </c>
    </row>
    <row r="40" spans="1:3">
      <c r="A40" s="18">
        <v>46169</v>
      </c>
      <c r="B40" t="s">
        <v>17</v>
      </c>
      <c r="C40" t="str">
        <f t="shared" si="0"/>
        <v>ペットボトル</v>
      </c>
    </row>
    <row r="41" spans="1:3">
      <c r="A41" s="18">
        <v>46170</v>
      </c>
      <c r="B41" t="s">
        <v>15</v>
      </c>
      <c r="C41" t="str">
        <f t="shared" si="0"/>
        <v>可燃</v>
      </c>
    </row>
    <row r="42" spans="1:3">
      <c r="A42" s="18">
        <v>46172</v>
      </c>
      <c r="B42" t="s">
        <v>15</v>
      </c>
      <c r="C42" t="str">
        <f t="shared" si="0"/>
        <v>可燃</v>
      </c>
    </row>
    <row r="43" spans="1:3">
      <c r="A43" s="18">
        <v>46174</v>
      </c>
      <c r="B43" t="s">
        <v>1</v>
      </c>
      <c r="C43" t="str">
        <f t="shared" si="0"/>
        <v>ビン・ガラス</v>
      </c>
    </row>
    <row r="44" spans="1:3">
      <c r="A44" s="18">
        <v>46175</v>
      </c>
      <c r="B44" t="s">
        <v>15</v>
      </c>
      <c r="C44" t="str">
        <f t="shared" si="0"/>
        <v>可燃</v>
      </c>
    </row>
    <row r="45" spans="1:3">
      <c r="A45" s="18">
        <v>46176</v>
      </c>
      <c r="B45" t="s">
        <v>31</v>
      </c>
      <c r="C45" t="str">
        <f t="shared" si="0"/>
        <v>ペットボトル
蛍光灯</v>
      </c>
    </row>
    <row r="46" spans="1:3">
      <c r="A46" s="18">
        <v>46177</v>
      </c>
      <c r="B46" t="s">
        <v>15</v>
      </c>
      <c r="C46" t="str">
        <f t="shared" si="0"/>
        <v>可燃</v>
      </c>
    </row>
    <row r="47" spans="1:3">
      <c r="A47" s="18">
        <v>46179</v>
      </c>
      <c r="B47" t="s">
        <v>15</v>
      </c>
      <c r="C47" t="str">
        <f t="shared" si="0"/>
        <v>可燃</v>
      </c>
    </row>
    <row r="48" spans="1:3">
      <c r="A48" s="18">
        <v>46181</v>
      </c>
      <c r="B48" t="s">
        <v>28</v>
      </c>
      <c r="C48" t="str">
        <f t="shared" si="0"/>
        <v>カン</v>
      </c>
    </row>
    <row r="49" spans="1:3">
      <c r="A49" s="18">
        <v>46182</v>
      </c>
      <c r="B49" t="s">
        <v>15</v>
      </c>
      <c r="C49" t="str">
        <f t="shared" si="0"/>
        <v>可燃</v>
      </c>
    </row>
    <row r="50" spans="1:3">
      <c r="A50" s="18">
        <v>46183</v>
      </c>
      <c r="B50" t="s">
        <v>17</v>
      </c>
      <c r="C50" t="str">
        <f t="shared" si="0"/>
        <v>ペットボトル</v>
      </c>
    </row>
    <row r="51" spans="1:3">
      <c r="A51" s="18">
        <v>46184</v>
      </c>
      <c r="B51" t="s">
        <v>15</v>
      </c>
      <c r="C51" t="str">
        <f t="shared" si="0"/>
        <v>可燃</v>
      </c>
    </row>
    <row r="52" spans="1:3">
      <c r="A52" s="18">
        <v>46186</v>
      </c>
      <c r="B52" t="s">
        <v>15</v>
      </c>
      <c r="C52" t="str">
        <f t="shared" si="0"/>
        <v>可燃</v>
      </c>
    </row>
    <row r="53" spans="1:3">
      <c r="A53" s="18">
        <v>46188</v>
      </c>
      <c r="B53" t="s">
        <v>29</v>
      </c>
      <c r="C53" t="str">
        <f t="shared" si="0"/>
        <v>金属類</v>
      </c>
    </row>
    <row r="54" spans="1:3">
      <c r="A54" s="18">
        <v>46189</v>
      </c>
      <c r="B54" t="s">
        <v>15</v>
      </c>
      <c r="C54" t="str">
        <f t="shared" si="0"/>
        <v>可燃</v>
      </c>
    </row>
    <row r="55" spans="1:3">
      <c r="A55" s="18">
        <v>46190</v>
      </c>
      <c r="B55" t="s">
        <v>17</v>
      </c>
      <c r="C55" t="str">
        <f t="shared" si="0"/>
        <v>ペットボトル</v>
      </c>
    </row>
    <row r="56" spans="1:3">
      <c r="A56" s="18">
        <v>46191</v>
      </c>
      <c r="B56" t="s">
        <v>15</v>
      </c>
      <c r="C56" t="str">
        <f t="shared" si="0"/>
        <v>可燃</v>
      </c>
    </row>
    <row r="57" spans="1:3">
      <c r="A57" s="18">
        <v>46193</v>
      </c>
      <c r="B57" t="s">
        <v>15</v>
      </c>
      <c r="C57" t="str">
        <f t="shared" si="0"/>
        <v>可燃</v>
      </c>
    </row>
    <row r="58" spans="1:3">
      <c r="A58" s="18">
        <v>46195</v>
      </c>
      <c r="B58" t="s">
        <v>28</v>
      </c>
      <c r="C58" t="str">
        <f t="shared" si="0"/>
        <v>カン</v>
      </c>
    </row>
    <row r="59" spans="1:3">
      <c r="A59" s="18">
        <v>46196</v>
      </c>
      <c r="B59" t="s">
        <v>15</v>
      </c>
      <c r="C59" t="str">
        <f t="shared" si="0"/>
        <v>可燃</v>
      </c>
    </row>
    <row r="60" spans="1:3">
      <c r="A60" s="18">
        <v>46197</v>
      </c>
      <c r="B60" t="s">
        <v>17</v>
      </c>
      <c r="C60" t="str">
        <f t="shared" si="0"/>
        <v>ペットボトル</v>
      </c>
    </row>
    <row r="61" spans="1:3">
      <c r="A61" s="18">
        <v>46198</v>
      </c>
      <c r="B61" t="s">
        <v>15</v>
      </c>
      <c r="C61" t="str">
        <f t="shared" si="0"/>
        <v>可燃</v>
      </c>
    </row>
    <row r="62" spans="1:3">
      <c r="A62" s="18">
        <v>46200</v>
      </c>
      <c r="B62" t="s">
        <v>15</v>
      </c>
      <c r="C62" t="str">
        <f t="shared" si="0"/>
        <v>可燃</v>
      </c>
    </row>
    <row r="63" spans="1:3">
      <c r="A63" s="18">
        <v>46203</v>
      </c>
      <c r="B63" t="s">
        <v>15</v>
      </c>
      <c r="C63" t="str">
        <f t="shared" si="0"/>
        <v>可燃</v>
      </c>
    </row>
    <row r="64" spans="1:3">
      <c r="A64" s="18">
        <v>46204</v>
      </c>
      <c r="B64" t="s">
        <v>17</v>
      </c>
      <c r="C64" t="str">
        <f t="shared" si="0"/>
        <v>ペットボトル</v>
      </c>
    </row>
    <row r="65" spans="1:3">
      <c r="A65" s="18">
        <v>46205</v>
      </c>
      <c r="B65" t="s">
        <v>15</v>
      </c>
      <c r="C65" t="str">
        <f t="shared" si="0"/>
        <v>可燃</v>
      </c>
    </row>
    <row r="66" spans="1:3">
      <c r="A66" s="18">
        <v>46207</v>
      </c>
      <c r="B66" t="s">
        <v>15</v>
      </c>
      <c r="C66" t="str">
        <f t="shared" si="0"/>
        <v>可燃</v>
      </c>
    </row>
    <row r="67" spans="1:3">
      <c r="A67" s="18">
        <v>46209</v>
      </c>
      <c r="B67" t="s">
        <v>1</v>
      </c>
      <c r="C67" t="str">
        <f t="shared" ref="C67:C130" si="1">SUBSTITUTE(B67," ",CHAR(10))</f>
        <v>ビン・ガラス</v>
      </c>
    </row>
    <row r="68" spans="1:3">
      <c r="A68" s="18">
        <v>46210</v>
      </c>
      <c r="B68" t="s">
        <v>15</v>
      </c>
      <c r="C68" t="str">
        <f t="shared" si="1"/>
        <v>可燃</v>
      </c>
    </row>
    <row r="69" spans="1:3">
      <c r="A69" s="18">
        <v>46211</v>
      </c>
      <c r="B69" t="s">
        <v>17</v>
      </c>
      <c r="C69" t="str">
        <f t="shared" si="1"/>
        <v>ペットボトル</v>
      </c>
    </row>
    <row r="70" spans="1:3">
      <c r="A70" s="18">
        <v>46212</v>
      </c>
      <c r="B70" t="s">
        <v>15</v>
      </c>
      <c r="C70" t="str">
        <f t="shared" si="1"/>
        <v>可燃</v>
      </c>
    </row>
    <row r="71" spans="1:3">
      <c r="A71" s="18">
        <v>46214</v>
      </c>
      <c r="B71" t="s">
        <v>15</v>
      </c>
      <c r="C71" t="str">
        <f t="shared" si="1"/>
        <v>可燃</v>
      </c>
    </row>
    <row r="72" spans="1:3">
      <c r="A72" s="18">
        <v>46216</v>
      </c>
      <c r="B72" t="s">
        <v>28</v>
      </c>
      <c r="C72" t="str">
        <f t="shared" si="1"/>
        <v>カン</v>
      </c>
    </row>
    <row r="73" spans="1:3">
      <c r="A73" s="18">
        <v>46217</v>
      </c>
      <c r="B73" t="s">
        <v>15</v>
      </c>
      <c r="C73" t="str">
        <f t="shared" si="1"/>
        <v>可燃</v>
      </c>
    </row>
    <row r="74" spans="1:3">
      <c r="A74" s="18">
        <v>46218</v>
      </c>
      <c r="B74" t="s">
        <v>17</v>
      </c>
      <c r="C74" t="str">
        <f t="shared" si="1"/>
        <v>ペットボトル</v>
      </c>
    </row>
    <row r="75" spans="1:3">
      <c r="A75" s="18">
        <v>46219</v>
      </c>
      <c r="B75" t="s">
        <v>15</v>
      </c>
      <c r="C75" t="str">
        <f t="shared" si="1"/>
        <v>可燃</v>
      </c>
    </row>
    <row r="76" spans="1:3">
      <c r="A76" s="18">
        <v>46221</v>
      </c>
      <c r="B76" t="s">
        <v>15</v>
      </c>
      <c r="C76" t="str">
        <f t="shared" si="1"/>
        <v>可燃</v>
      </c>
    </row>
    <row r="77" spans="1:3">
      <c r="A77" s="18">
        <v>46224</v>
      </c>
      <c r="B77" t="s">
        <v>15</v>
      </c>
      <c r="C77" t="str">
        <f t="shared" si="1"/>
        <v>可燃</v>
      </c>
    </row>
    <row r="78" spans="1:3">
      <c r="A78" s="18">
        <v>46225</v>
      </c>
      <c r="B78" t="s">
        <v>22</v>
      </c>
      <c r="C78" t="str">
        <f t="shared" si="1"/>
        <v>ペットボトル
金属類</v>
      </c>
    </row>
    <row r="79" spans="1:3">
      <c r="A79" s="18">
        <v>46226</v>
      </c>
      <c r="B79" t="s">
        <v>15</v>
      </c>
      <c r="C79" t="str">
        <f t="shared" si="1"/>
        <v>可燃</v>
      </c>
    </row>
    <row r="80" spans="1:3">
      <c r="A80" s="18">
        <v>46228</v>
      </c>
      <c r="B80" t="s">
        <v>15</v>
      </c>
      <c r="C80" t="str">
        <f t="shared" si="1"/>
        <v>可燃</v>
      </c>
    </row>
    <row r="81" spans="1:3">
      <c r="A81" s="18">
        <v>46230</v>
      </c>
      <c r="B81" t="s">
        <v>28</v>
      </c>
      <c r="C81" t="str">
        <f t="shared" si="1"/>
        <v>カン</v>
      </c>
    </row>
    <row r="82" spans="1:3">
      <c r="A82" s="18">
        <v>46231</v>
      </c>
      <c r="B82" t="s">
        <v>15</v>
      </c>
      <c r="C82" t="str">
        <f t="shared" si="1"/>
        <v>可燃</v>
      </c>
    </row>
    <row r="83" spans="1:3">
      <c r="A83" s="18">
        <v>46232</v>
      </c>
      <c r="B83" t="s">
        <v>17</v>
      </c>
      <c r="C83" t="str">
        <f t="shared" si="1"/>
        <v>ペットボトル</v>
      </c>
    </row>
    <row r="84" spans="1:3">
      <c r="A84" s="18">
        <v>46233</v>
      </c>
      <c r="B84" t="s">
        <v>15</v>
      </c>
      <c r="C84" t="str">
        <f t="shared" si="1"/>
        <v>可燃</v>
      </c>
    </row>
    <row r="85" spans="1:3">
      <c r="A85" s="18">
        <v>46235</v>
      </c>
      <c r="B85" t="s">
        <v>15</v>
      </c>
      <c r="C85" t="str">
        <f t="shared" si="1"/>
        <v>可燃</v>
      </c>
    </row>
    <row r="86" spans="1:3">
      <c r="A86" s="18">
        <v>46237</v>
      </c>
      <c r="B86" t="s">
        <v>1</v>
      </c>
      <c r="C86" t="str">
        <f t="shared" si="1"/>
        <v>ビン・ガラス</v>
      </c>
    </row>
    <row r="87" spans="1:3">
      <c r="A87" s="18">
        <v>46238</v>
      </c>
      <c r="B87" t="s">
        <v>15</v>
      </c>
      <c r="C87" t="str">
        <f t="shared" si="1"/>
        <v>可燃</v>
      </c>
    </row>
    <row r="88" spans="1:3">
      <c r="A88" s="18">
        <v>46239</v>
      </c>
      <c r="B88" t="s">
        <v>17</v>
      </c>
      <c r="C88" t="str">
        <f t="shared" si="1"/>
        <v>ペットボトル</v>
      </c>
    </row>
    <row r="89" spans="1:3">
      <c r="A89" s="18">
        <v>46240</v>
      </c>
      <c r="B89" t="s">
        <v>15</v>
      </c>
      <c r="C89" t="str">
        <f t="shared" si="1"/>
        <v>可燃</v>
      </c>
    </row>
    <row r="90" spans="1:3">
      <c r="A90" s="18">
        <v>46242</v>
      </c>
      <c r="B90" t="s">
        <v>15</v>
      </c>
      <c r="C90" t="str">
        <f t="shared" si="1"/>
        <v>可燃</v>
      </c>
    </row>
    <row r="91" spans="1:3">
      <c r="A91" s="18">
        <v>46244</v>
      </c>
      <c r="B91" t="s">
        <v>28</v>
      </c>
      <c r="C91" t="str">
        <f t="shared" si="1"/>
        <v>カン</v>
      </c>
    </row>
    <row r="92" spans="1:3">
      <c r="A92" s="18">
        <v>46245</v>
      </c>
      <c r="B92" t="s">
        <v>15</v>
      </c>
      <c r="C92" t="str">
        <f t="shared" si="1"/>
        <v>可燃</v>
      </c>
    </row>
    <row r="93" spans="1:3">
      <c r="A93" s="18">
        <v>46246</v>
      </c>
      <c r="B93" t="s">
        <v>17</v>
      </c>
      <c r="C93" t="str">
        <f t="shared" si="1"/>
        <v>ペットボトル</v>
      </c>
    </row>
    <row r="94" spans="1:3">
      <c r="A94" s="18">
        <v>46247</v>
      </c>
      <c r="B94" t="s">
        <v>15</v>
      </c>
      <c r="C94" t="str">
        <f t="shared" si="1"/>
        <v>可燃</v>
      </c>
    </row>
    <row r="95" spans="1:3">
      <c r="A95" s="18">
        <v>46249</v>
      </c>
      <c r="B95" t="s">
        <v>15</v>
      </c>
      <c r="C95" t="str">
        <f t="shared" si="1"/>
        <v>可燃</v>
      </c>
    </row>
    <row r="96" spans="1:3">
      <c r="A96" s="18">
        <v>46251</v>
      </c>
      <c r="B96" t="s">
        <v>29</v>
      </c>
      <c r="C96" t="str">
        <f t="shared" si="1"/>
        <v>金属類</v>
      </c>
    </row>
    <row r="97" spans="1:3">
      <c r="A97" s="18">
        <v>46252</v>
      </c>
      <c r="B97" t="s">
        <v>15</v>
      </c>
      <c r="C97" t="str">
        <f t="shared" si="1"/>
        <v>可燃</v>
      </c>
    </row>
    <row r="98" spans="1:3">
      <c r="A98" s="18">
        <v>46253</v>
      </c>
      <c r="B98" t="s">
        <v>17</v>
      </c>
      <c r="C98" t="str">
        <f t="shared" si="1"/>
        <v>ペットボトル</v>
      </c>
    </row>
    <row r="99" spans="1:3">
      <c r="A99" s="18">
        <v>46254</v>
      </c>
      <c r="B99" t="s">
        <v>15</v>
      </c>
      <c r="C99" t="str">
        <f t="shared" si="1"/>
        <v>可燃</v>
      </c>
    </row>
    <row r="100" spans="1:3">
      <c r="A100" s="18">
        <v>46256</v>
      </c>
      <c r="B100" t="s">
        <v>15</v>
      </c>
      <c r="C100" t="str">
        <f t="shared" si="1"/>
        <v>可燃</v>
      </c>
    </row>
    <row r="101" spans="1:3">
      <c r="A101" s="18">
        <v>46258</v>
      </c>
      <c r="B101" t="s">
        <v>28</v>
      </c>
      <c r="C101" t="str">
        <f t="shared" si="1"/>
        <v>カン</v>
      </c>
    </row>
    <row r="102" spans="1:3">
      <c r="A102" s="18">
        <v>46259</v>
      </c>
      <c r="B102" t="s">
        <v>15</v>
      </c>
      <c r="C102" t="str">
        <f t="shared" si="1"/>
        <v>可燃</v>
      </c>
    </row>
    <row r="103" spans="1:3">
      <c r="A103" s="18">
        <v>46260</v>
      </c>
      <c r="B103" t="s">
        <v>17</v>
      </c>
      <c r="C103" t="str">
        <f t="shared" si="1"/>
        <v>ペットボトル</v>
      </c>
    </row>
    <row r="104" spans="1:3">
      <c r="A104" s="18">
        <v>46261</v>
      </c>
      <c r="B104" t="s">
        <v>15</v>
      </c>
      <c r="C104" t="str">
        <f t="shared" si="1"/>
        <v>可燃</v>
      </c>
    </row>
    <row r="105" spans="1:3">
      <c r="A105" s="18">
        <v>46263</v>
      </c>
      <c r="B105" t="s">
        <v>15</v>
      </c>
      <c r="C105" t="str">
        <f t="shared" si="1"/>
        <v>可燃</v>
      </c>
    </row>
    <row r="106" spans="1:3">
      <c r="A106" s="18">
        <v>46266</v>
      </c>
      <c r="B106" t="s">
        <v>15</v>
      </c>
      <c r="C106" t="str">
        <f t="shared" si="1"/>
        <v>可燃</v>
      </c>
    </row>
    <row r="107" spans="1:3">
      <c r="A107" s="18">
        <v>46267</v>
      </c>
      <c r="B107" t="s">
        <v>17</v>
      </c>
      <c r="C107" t="str">
        <f t="shared" si="1"/>
        <v>ペットボトル</v>
      </c>
    </row>
    <row r="108" spans="1:3">
      <c r="A108" s="18">
        <v>46268</v>
      </c>
      <c r="B108" t="s">
        <v>15</v>
      </c>
      <c r="C108" t="str">
        <f t="shared" si="1"/>
        <v>可燃</v>
      </c>
    </row>
    <row r="109" spans="1:3">
      <c r="A109" s="18">
        <v>46270</v>
      </c>
      <c r="B109" t="s">
        <v>15</v>
      </c>
      <c r="C109" t="str">
        <f t="shared" si="1"/>
        <v>可燃</v>
      </c>
    </row>
    <row r="110" spans="1:3">
      <c r="A110" s="18">
        <v>46272</v>
      </c>
      <c r="B110" t="s">
        <v>30</v>
      </c>
      <c r="C110" t="str">
        <f t="shared" si="1"/>
        <v>ビン・ガラス
カン</v>
      </c>
    </row>
    <row r="111" spans="1:3">
      <c r="A111" s="18">
        <v>46273</v>
      </c>
      <c r="B111" t="s">
        <v>15</v>
      </c>
      <c r="C111" t="str">
        <f t="shared" si="1"/>
        <v>可燃</v>
      </c>
    </row>
    <row r="112" spans="1:3" ht="34.799999999999997">
      <c r="A112" s="18">
        <v>46274</v>
      </c>
      <c r="B112" s="35" t="s">
        <v>32</v>
      </c>
      <c r="C112" t="str">
        <f t="shared" si="1"/>
        <v>ペットボトル
電池類</v>
      </c>
    </row>
    <row r="113" spans="1:3">
      <c r="A113" s="18">
        <v>46275</v>
      </c>
      <c r="B113" t="s">
        <v>15</v>
      </c>
      <c r="C113" t="str">
        <f t="shared" si="1"/>
        <v>可燃</v>
      </c>
    </row>
    <row r="114" spans="1:3">
      <c r="A114" s="18">
        <v>46277</v>
      </c>
      <c r="B114" t="s">
        <v>15</v>
      </c>
      <c r="C114" t="str">
        <f t="shared" si="1"/>
        <v>可燃</v>
      </c>
    </row>
    <row r="115" spans="1:3">
      <c r="A115" s="18">
        <v>46279</v>
      </c>
      <c r="B115" t="s">
        <v>29</v>
      </c>
      <c r="C115" t="str">
        <f t="shared" si="1"/>
        <v>金属類</v>
      </c>
    </row>
    <row r="116" spans="1:3">
      <c r="A116" s="18">
        <v>46280</v>
      </c>
      <c r="B116" t="s">
        <v>15</v>
      </c>
      <c r="C116" t="str">
        <f t="shared" si="1"/>
        <v>可燃</v>
      </c>
    </row>
    <row r="117" spans="1:3">
      <c r="A117" s="18">
        <v>46281</v>
      </c>
      <c r="B117" t="s">
        <v>17</v>
      </c>
      <c r="C117" t="str">
        <f t="shared" si="1"/>
        <v>ペットボトル</v>
      </c>
    </row>
    <row r="118" spans="1:3">
      <c r="A118" s="18">
        <v>46282</v>
      </c>
      <c r="B118" t="s">
        <v>15</v>
      </c>
      <c r="C118" t="str">
        <f t="shared" si="1"/>
        <v>可燃</v>
      </c>
    </row>
    <row r="119" spans="1:3">
      <c r="A119" s="18">
        <v>46284</v>
      </c>
      <c r="B119" t="s">
        <v>15</v>
      </c>
      <c r="C119" t="str">
        <f t="shared" si="1"/>
        <v>可燃</v>
      </c>
    </row>
    <row r="120" spans="1:3">
      <c r="A120" s="18">
        <v>46287</v>
      </c>
      <c r="B120" t="s">
        <v>15</v>
      </c>
      <c r="C120" t="str">
        <f t="shared" si="1"/>
        <v>可燃</v>
      </c>
    </row>
    <row r="121" spans="1:3">
      <c r="A121" s="18">
        <v>46289</v>
      </c>
      <c r="B121" t="s">
        <v>15</v>
      </c>
      <c r="C121" t="str">
        <f t="shared" si="1"/>
        <v>可燃</v>
      </c>
    </row>
    <row r="122" spans="1:3">
      <c r="A122" s="18">
        <v>46291</v>
      </c>
      <c r="B122" t="s">
        <v>15</v>
      </c>
      <c r="C122" t="str">
        <f t="shared" si="1"/>
        <v>可燃</v>
      </c>
    </row>
    <row r="123" spans="1:3">
      <c r="A123" s="18">
        <v>46293</v>
      </c>
      <c r="B123" t="s">
        <v>28</v>
      </c>
      <c r="C123" t="str">
        <f t="shared" si="1"/>
        <v>カン</v>
      </c>
    </row>
    <row r="124" spans="1:3">
      <c r="A124" s="18">
        <v>46294</v>
      </c>
      <c r="B124" t="s">
        <v>15</v>
      </c>
      <c r="C124" t="str">
        <f t="shared" si="1"/>
        <v>可燃</v>
      </c>
    </row>
    <row r="125" spans="1:3">
      <c r="A125" s="18">
        <v>46295</v>
      </c>
      <c r="B125" t="s">
        <v>17</v>
      </c>
      <c r="C125" t="str">
        <f t="shared" si="1"/>
        <v>ペットボトル</v>
      </c>
    </row>
    <row r="126" spans="1:3">
      <c r="A126" s="18">
        <v>46296</v>
      </c>
      <c r="B126" t="s">
        <v>15</v>
      </c>
      <c r="C126" t="str">
        <f t="shared" si="1"/>
        <v>可燃</v>
      </c>
    </row>
    <row r="127" spans="1:3">
      <c r="A127" s="18">
        <v>46298</v>
      </c>
      <c r="B127" t="s">
        <v>15</v>
      </c>
      <c r="C127" t="str">
        <f t="shared" si="1"/>
        <v>可燃</v>
      </c>
    </row>
    <row r="128" spans="1:3">
      <c r="A128" s="18">
        <v>46300</v>
      </c>
      <c r="B128" t="s">
        <v>1</v>
      </c>
      <c r="C128" t="str">
        <f t="shared" si="1"/>
        <v>ビン・ガラス</v>
      </c>
    </row>
    <row r="129" spans="1:3">
      <c r="A129" s="18">
        <v>46301</v>
      </c>
      <c r="B129" t="s">
        <v>15</v>
      </c>
      <c r="C129" t="str">
        <f t="shared" si="1"/>
        <v>可燃</v>
      </c>
    </row>
    <row r="130" spans="1:3">
      <c r="A130" s="18">
        <v>46302</v>
      </c>
      <c r="B130" t="s">
        <v>31</v>
      </c>
      <c r="C130" t="str">
        <f t="shared" si="1"/>
        <v>ペットボトル
蛍光灯</v>
      </c>
    </row>
    <row r="131" spans="1:3">
      <c r="A131" s="18">
        <v>46303</v>
      </c>
      <c r="B131" t="s">
        <v>15</v>
      </c>
      <c r="C131" t="str">
        <f t="shared" ref="C131:C194" si="2">SUBSTITUTE(B131," ",CHAR(10))</f>
        <v>可燃</v>
      </c>
    </row>
    <row r="132" spans="1:3">
      <c r="A132" s="18">
        <v>46305</v>
      </c>
      <c r="B132" t="s">
        <v>15</v>
      </c>
      <c r="C132" t="str">
        <f t="shared" si="2"/>
        <v>可燃</v>
      </c>
    </row>
    <row r="133" spans="1:3">
      <c r="A133" s="18">
        <v>46308</v>
      </c>
      <c r="B133" t="s">
        <v>15</v>
      </c>
      <c r="C133" t="str">
        <f t="shared" si="2"/>
        <v>可燃</v>
      </c>
    </row>
    <row r="134" spans="1:3">
      <c r="A134" s="18">
        <v>46309</v>
      </c>
      <c r="B134" t="s">
        <v>17</v>
      </c>
      <c r="C134" t="str">
        <f t="shared" si="2"/>
        <v>ペットボトル</v>
      </c>
    </row>
    <row r="135" spans="1:3">
      <c r="A135" s="18">
        <v>46310</v>
      </c>
      <c r="B135" t="s">
        <v>18</v>
      </c>
      <c r="C135" t="str">
        <f t="shared" si="2"/>
        <v>可燃
カン</v>
      </c>
    </row>
    <row r="136" spans="1:3">
      <c r="A136" s="18">
        <v>46312</v>
      </c>
      <c r="B136" t="s">
        <v>15</v>
      </c>
      <c r="C136" t="str">
        <f t="shared" si="2"/>
        <v>可燃</v>
      </c>
    </row>
    <row r="137" spans="1:3">
      <c r="A137" s="18">
        <v>46314</v>
      </c>
      <c r="B137" t="s">
        <v>29</v>
      </c>
      <c r="C137" t="str">
        <f t="shared" si="2"/>
        <v>金属類</v>
      </c>
    </row>
    <row r="138" spans="1:3">
      <c r="A138" s="18">
        <v>46315</v>
      </c>
      <c r="B138" t="s">
        <v>15</v>
      </c>
      <c r="C138" t="str">
        <f t="shared" si="2"/>
        <v>可燃</v>
      </c>
    </row>
    <row r="139" spans="1:3">
      <c r="A139" s="18">
        <v>46316</v>
      </c>
      <c r="B139" t="s">
        <v>17</v>
      </c>
      <c r="C139" t="str">
        <f t="shared" si="2"/>
        <v>ペットボトル</v>
      </c>
    </row>
    <row r="140" spans="1:3">
      <c r="A140" s="18">
        <v>46317</v>
      </c>
      <c r="B140" t="s">
        <v>15</v>
      </c>
      <c r="C140" t="str">
        <f t="shared" si="2"/>
        <v>可燃</v>
      </c>
    </row>
    <row r="141" spans="1:3">
      <c r="A141" s="18">
        <v>46319</v>
      </c>
      <c r="B141" t="s">
        <v>15</v>
      </c>
      <c r="C141" t="str">
        <f t="shared" si="2"/>
        <v>可燃</v>
      </c>
    </row>
    <row r="142" spans="1:3">
      <c r="A142" s="18">
        <v>46321</v>
      </c>
      <c r="B142" t="s">
        <v>28</v>
      </c>
      <c r="C142" t="str">
        <f t="shared" si="2"/>
        <v>カン</v>
      </c>
    </row>
    <row r="143" spans="1:3">
      <c r="A143" s="18">
        <v>46322</v>
      </c>
      <c r="B143" t="s">
        <v>15</v>
      </c>
      <c r="C143" t="str">
        <f t="shared" si="2"/>
        <v>可燃</v>
      </c>
    </row>
    <row r="144" spans="1:3">
      <c r="A144" s="18">
        <v>46323</v>
      </c>
      <c r="B144" t="s">
        <v>17</v>
      </c>
      <c r="C144" t="str">
        <f t="shared" si="2"/>
        <v>ペットボトル</v>
      </c>
    </row>
    <row r="145" spans="1:3">
      <c r="A145" s="18">
        <v>46324</v>
      </c>
      <c r="B145" t="s">
        <v>15</v>
      </c>
      <c r="C145" t="str">
        <f t="shared" si="2"/>
        <v>可燃</v>
      </c>
    </row>
    <row r="146" spans="1:3">
      <c r="A146" s="18">
        <v>46326</v>
      </c>
      <c r="B146" t="s">
        <v>15</v>
      </c>
      <c r="C146" t="str">
        <f t="shared" si="2"/>
        <v>可燃</v>
      </c>
    </row>
    <row r="147" spans="1:3">
      <c r="A147" s="18">
        <v>46328</v>
      </c>
      <c r="B147" t="s">
        <v>1</v>
      </c>
      <c r="C147" t="str">
        <f t="shared" si="2"/>
        <v>ビン・ガラス</v>
      </c>
    </row>
    <row r="148" spans="1:3">
      <c r="A148" s="18">
        <v>46329</v>
      </c>
      <c r="B148" t="s">
        <v>15</v>
      </c>
      <c r="C148" t="str">
        <f t="shared" si="2"/>
        <v>可燃</v>
      </c>
    </row>
    <row r="149" spans="1:3">
      <c r="A149" s="18">
        <v>46330</v>
      </c>
      <c r="B149" t="s">
        <v>17</v>
      </c>
      <c r="C149" t="str">
        <f t="shared" si="2"/>
        <v>ペットボトル</v>
      </c>
    </row>
    <row r="150" spans="1:3">
      <c r="A150" s="18">
        <v>46331</v>
      </c>
      <c r="B150" t="s">
        <v>15</v>
      </c>
      <c r="C150" t="str">
        <f t="shared" si="2"/>
        <v>可燃</v>
      </c>
    </row>
    <row r="151" spans="1:3">
      <c r="A151" s="18">
        <v>46333</v>
      </c>
      <c r="B151" t="s">
        <v>15</v>
      </c>
      <c r="C151" t="str">
        <f t="shared" si="2"/>
        <v>可燃</v>
      </c>
    </row>
    <row r="152" spans="1:3">
      <c r="A152" s="18">
        <v>46335</v>
      </c>
      <c r="B152" t="s">
        <v>28</v>
      </c>
      <c r="C152" t="str">
        <f t="shared" si="2"/>
        <v>カン</v>
      </c>
    </row>
    <row r="153" spans="1:3">
      <c r="A153" s="18">
        <v>46336</v>
      </c>
      <c r="B153" t="s">
        <v>15</v>
      </c>
      <c r="C153" t="str">
        <f t="shared" si="2"/>
        <v>可燃</v>
      </c>
    </row>
    <row r="154" spans="1:3">
      <c r="A154" s="18">
        <v>46337</v>
      </c>
      <c r="B154" t="s">
        <v>17</v>
      </c>
      <c r="C154" t="str">
        <f t="shared" si="2"/>
        <v>ペットボトル</v>
      </c>
    </row>
    <row r="155" spans="1:3">
      <c r="A155" s="18">
        <v>46338</v>
      </c>
      <c r="B155" t="s">
        <v>15</v>
      </c>
      <c r="C155" t="str">
        <f t="shared" si="2"/>
        <v>可燃</v>
      </c>
    </row>
    <row r="156" spans="1:3">
      <c r="A156" s="18">
        <v>46340</v>
      </c>
      <c r="B156" t="s">
        <v>15</v>
      </c>
      <c r="C156" t="str">
        <f t="shared" si="2"/>
        <v>可燃</v>
      </c>
    </row>
    <row r="157" spans="1:3">
      <c r="A157" s="18">
        <v>46342</v>
      </c>
      <c r="B157" t="s">
        <v>29</v>
      </c>
      <c r="C157" t="str">
        <f t="shared" si="2"/>
        <v>金属類</v>
      </c>
    </row>
    <row r="158" spans="1:3">
      <c r="A158" s="18">
        <v>46343</v>
      </c>
      <c r="B158" t="s">
        <v>15</v>
      </c>
      <c r="C158" t="str">
        <f t="shared" si="2"/>
        <v>可燃</v>
      </c>
    </row>
    <row r="159" spans="1:3">
      <c r="A159" s="18">
        <v>46344</v>
      </c>
      <c r="B159" t="s">
        <v>17</v>
      </c>
      <c r="C159" t="str">
        <f t="shared" si="2"/>
        <v>ペットボトル</v>
      </c>
    </row>
    <row r="160" spans="1:3">
      <c r="A160" s="18">
        <v>46345</v>
      </c>
      <c r="B160" t="s">
        <v>15</v>
      </c>
      <c r="C160" t="str">
        <f t="shared" si="2"/>
        <v>可燃</v>
      </c>
    </row>
    <row r="161" spans="1:3">
      <c r="A161" s="18">
        <v>46347</v>
      </c>
      <c r="B161" t="s">
        <v>15</v>
      </c>
      <c r="C161" t="str">
        <f t="shared" si="2"/>
        <v>可燃</v>
      </c>
    </row>
    <row r="162" spans="1:3">
      <c r="A162" s="18">
        <v>46350</v>
      </c>
      <c r="B162" t="s">
        <v>15</v>
      </c>
      <c r="C162" t="str">
        <f t="shared" si="2"/>
        <v>可燃</v>
      </c>
    </row>
    <row r="163" spans="1:3">
      <c r="A163" s="18">
        <v>46351</v>
      </c>
      <c r="B163" t="s">
        <v>17</v>
      </c>
      <c r="C163" t="str">
        <f t="shared" si="2"/>
        <v>ペットボトル</v>
      </c>
    </row>
    <row r="164" spans="1:3">
      <c r="A164" s="18">
        <v>46352</v>
      </c>
      <c r="B164" t="s">
        <v>15</v>
      </c>
      <c r="C164" t="str">
        <f t="shared" si="2"/>
        <v>可燃</v>
      </c>
    </row>
    <row r="165" spans="1:3">
      <c r="A165" s="18">
        <v>46354</v>
      </c>
      <c r="B165" t="s">
        <v>15</v>
      </c>
      <c r="C165" t="str">
        <f t="shared" si="2"/>
        <v>可燃</v>
      </c>
    </row>
    <row r="166" spans="1:3">
      <c r="A166" s="18">
        <v>46356</v>
      </c>
      <c r="B166" t="s">
        <v>28</v>
      </c>
      <c r="C166" t="str">
        <f t="shared" si="2"/>
        <v>カン</v>
      </c>
    </row>
    <row r="167" spans="1:3">
      <c r="A167" s="18">
        <v>46357</v>
      </c>
      <c r="B167" t="s">
        <v>15</v>
      </c>
      <c r="C167" t="str">
        <f t="shared" si="2"/>
        <v>可燃</v>
      </c>
    </row>
    <row r="168" spans="1:3">
      <c r="A168" s="18">
        <v>46358</v>
      </c>
      <c r="B168" t="s">
        <v>17</v>
      </c>
      <c r="C168" t="str">
        <f t="shared" si="2"/>
        <v>ペットボトル</v>
      </c>
    </row>
    <row r="169" spans="1:3">
      <c r="A169" s="18">
        <v>46359</v>
      </c>
      <c r="B169" t="s">
        <v>15</v>
      </c>
      <c r="C169" t="str">
        <f t="shared" si="2"/>
        <v>可燃</v>
      </c>
    </row>
    <row r="170" spans="1:3">
      <c r="A170" s="18">
        <v>46361</v>
      </c>
      <c r="B170" t="s">
        <v>15</v>
      </c>
      <c r="C170" t="str">
        <f t="shared" si="2"/>
        <v>可燃</v>
      </c>
    </row>
    <row r="171" spans="1:3">
      <c r="A171" s="18">
        <v>46363</v>
      </c>
      <c r="B171" t="s">
        <v>1</v>
      </c>
      <c r="C171" t="str">
        <f t="shared" si="2"/>
        <v>ビン・ガラス</v>
      </c>
    </row>
    <row r="172" spans="1:3">
      <c r="A172" s="18">
        <v>46364</v>
      </c>
      <c r="B172" t="s">
        <v>15</v>
      </c>
      <c r="C172" t="str">
        <f t="shared" si="2"/>
        <v>可燃</v>
      </c>
    </row>
    <row r="173" spans="1:3">
      <c r="A173" s="18">
        <v>46365</v>
      </c>
      <c r="B173" t="s">
        <v>17</v>
      </c>
      <c r="C173" t="str">
        <f t="shared" si="2"/>
        <v>ペットボトル</v>
      </c>
    </row>
    <row r="174" spans="1:3">
      <c r="A174" s="18">
        <v>46366</v>
      </c>
      <c r="B174" t="s">
        <v>15</v>
      </c>
      <c r="C174" t="str">
        <f t="shared" si="2"/>
        <v>可燃</v>
      </c>
    </row>
    <row r="175" spans="1:3">
      <c r="A175" s="18">
        <v>46368</v>
      </c>
      <c r="B175" t="s">
        <v>15</v>
      </c>
      <c r="C175" t="str">
        <f t="shared" si="2"/>
        <v>可燃</v>
      </c>
    </row>
    <row r="176" spans="1:3">
      <c r="A176" s="18">
        <v>46370</v>
      </c>
      <c r="B176" t="s">
        <v>28</v>
      </c>
      <c r="C176" t="str">
        <f t="shared" si="2"/>
        <v>カン</v>
      </c>
    </row>
    <row r="177" spans="1:3">
      <c r="A177" s="18">
        <v>46371</v>
      </c>
      <c r="B177" t="s">
        <v>15</v>
      </c>
      <c r="C177" t="str">
        <f t="shared" si="2"/>
        <v>可燃</v>
      </c>
    </row>
    <row r="178" spans="1:3">
      <c r="A178" s="18">
        <v>46372</v>
      </c>
      <c r="B178" t="s">
        <v>17</v>
      </c>
      <c r="C178" t="str">
        <f t="shared" si="2"/>
        <v>ペットボトル</v>
      </c>
    </row>
    <row r="179" spans="1:3">
      <c r="A179" s="18">
        <v>46373</v>
      </c>
      <c r="B179" t="s">
        <v>15</v>
      </c>
      <c r="C179" t="str">
        <f t="shared" si="2"/>
        <v>可燃</v>
      </c>
    </row>
    <row r="180" spans="1:3">
      <c r="A180" s="18">
        <v>46375</v>
      </c>
      <c r="B180" t="s">
        <v>15</v>
      </c>
      <c r="C180" t="str">
        <f t="shared" si="2"/>
        <v>可燃</v>
      </c>
    </row>
    <row r="181" spans="1:3">
      <c r="A181" s="18">
        <v>46377</v>
      </c>
      <c r="B181" t="s">
        <v>29</v>
      </c>
      <c r="C181" t="str">
        <f t="shared" si="2"/>
        <v>金属類</v>
      </c>
    </row>
    <row r="182" spans="1:3">
      <c r="A182" s="18">
        <v>46378</v>
      </c>
      <c r="B182" t="s">
        <v>15</v>
      </c>
      <c r="C182" t="str">
        <f t="shared" si="2"/>
        <v>可燃</v>
      </c>
    </row>
    <row r="183" spans="1:3">
      <c r="A183" s="18">
        <v>46379</v>
      </c>
      <c r="B183" t="s">
        <v>17</v>
      </c>
      <c r="C183" t="str">
        <f t="shared" si="2"/>
        <v>ペットボトル</v>
      </c>
    </row>
    <row r="184" spans="1:3">
      <c r="A184" s="18">
        <v>46380</v>
      </c>
      <c r="B184" t="s">
        <v>15</v>
      </c>
      <c r="C184" t="str">
        <f t="shared" si="2"/>
        <v>可燃</v>
      </c>
    </row>
    <row r="185" spans="1:3">
      <c r="A185" s="18">
        <v>46382</v>
      </c>
      <c r="B185" t="s">
        <v>15</v>
      </c>
      <c r="C185" t="str">
        <f t="shared" si="2"/>
        <v>可燃</v>
      </c>
    </row>
    <row r="186" spans="1:3">
      <c r="A186" s="18">
        <v>46384</v>
      </c>
      <c r="B186" t="s">
        <v>28</v>
      </c>
      <c r="C186" t="str">
        <f t="shared" si="2"/>
        <v>カン</v>
      </c>
    </row>
    <row r="187" spans="1:3">
      <c r="A187" s="18">
        <v>46385</v>
      </c>
      <c r="B187" t="s">
        <v>15</v>
      </c>
      <c r="C187" t="str">
        <f t="shared" si="2"/>
        <v>可燃</v>
      </c>
    </row>
    <row r="188" spans="1:3">
      <c r="A188" s="18">
        <v>46387</v>
      </c>
      <c r="B188" t="s">
        <v>15</v>
      </c>
      <c r="C188" t="str">
        <f t="shared" si="2"/>
        <v>可燃</v>
      </c>
    </row>
    <row r="189" spans="1:3">
      <c r="A189" s="18">
        <v>46391</v>
      </c>
      <c r="B189" t="s">
        <v>1</v>
      </c>
      <c r="C189" t="str">
        <f t="shared" si="2"/>
        <v>ビン・ガラス</v>
      </c>
    </row>
    <row r="190" spans="1:3">
      <c r="A190" s="18">
        <v>46392</v>
      </c>
      <c r="B190" t="s">
        <v>15</v>
      </c>
      <c r="C190" t="str">
        <f t="shared" si="2"/>
        <v>可燃</v>
      </c>
    </row>
    <row r="191" spans="1:3">
      <c r="A191" s="18">
        <v>46393</v>
      </c>
      <c r="B191" t="s">
        <v>17</v>
      </c>
      <c r="C191" t="str">
        <f t="shared" si="2"/>
        <v>ペットボトル</v>
      </c>
    </row>
    <row r="192" spans="1:3">
      <c r="A192" s="18">
        <v>46394</v>
      </c>
      <c r="B192" t="s">
        <v>15</v>
      </c>
      <c r="C192" t="str">
        <f t="shared" si="2"/>
        <v>可燃</v>
      </c>
    </row>
    <row r="193" spans="1:3">
      <c r="A193" s="18">
        <v>46396</v>
      </c>
      <c r="B193" t="s">
        <v>15</v>
      </c>
      <c r="C193" t="str">
        <f t="shared" si="2"/>
        <v>可燃</v>
      </c>
    </row>
    <row r="194" spans="1:3">
      <c r="A194" s="18">
        <v>46399</v>
      </c>
      <c r="B194" t="s">
        <v>18</v>
      </c>
      <c r="C194" t="str">
        <f t="shared" si="2"/>
        <v>可燃
カン</v>
      </c>
    </row>
    <row r="195" spans="1:3">
      <c r="A195" s="18">
        <v>46400</v>
      </c>
      <c r="B195" t="s">
        <v>17</v>
      </c>
      <c r="C195" t="str">
        <f t="shared" ref="C195:C251" si="3">SUBSTITUTE(B195," ",CHAR(10))</f>
        <v>ペットボトル</v>
      </c>
    </row>
    <row r="196" spans="1:3">
      <c r="A196" s="18">
        <v>46401</v>
      </c>
      <c r="B196" t="s">
        <v>15</v>
      </c>
      <c r="C196" t="str">
        <f t="shared" si="3"/>
        <v>可燃</v>
      </c>
    </row>
    <row r="197" spans="1:3">
      <c r="A197" s="18">
        <v>46403</v>
      </c>
      <c r="B197" t="s">
        <v>15</v>
      </c>
      <c r="C197" t="str">
        <f t="shared" si="3"/>
        <v>可燃</v>
      </c>
    </row>
    <row r="198" spans="1:3">
      <c r="A198" s="18">
        <v>46405</v>
      </c>
      <c r="B198" t="s">
        <v>29</v>
      </c>
      <c r="C198" t="str">
        <f t="shared" si="3"/>
        <v>金属類</v>
      </c>
    </row>
    <row r="199" spans="1:3">
      <c r="A199" s="18">
        <v>46406</v>
      </c>
      <c r="B199" t="s">
        <v>15</v>
      </c>
      <c r="C199" t="str">
        <f t="shared" si="3"/>
        <v>可燃</v>
      </c>
    </row>
    <row r="200" spans="1:3">
      <c r="A200" s="18">
        <v>46407</v>
      </c>
      <c r="B200" t="s">
        <v>17</v>
      </c>
      <c r="C200" t="str">
        <f t="shared" si="3"/>
        <v>ペットボトル</v>
      </c>
    </row>
    <row r="201" spans="1:3">
      <c r="A201" s="18">
        <v>46408</v>
      </c>
      <c r="B201" t="s">
        <v>15</v>
      </c>
      <c r="C201" t="str">
        <f t="shared" si="3"/>
        <v>可燃</v>
      </c>
    </row>
    <row r="202" spans="1:3">
      <c r="A202" s="18">
        <v>46410</v>
      </c>
      <c r="B202" t="s">
        <v>15</v>
      </c>
      <c r="C202" t="str">
        <f t="shared" si="3"/>
        <v>可燃</v>
      </c>
    </row>
    <row r="203" spans="1:3">
      <c r="A203" s="18">
        <v>46412</v>
      </c>
      <c r="B203" t="s">
        <v>28</v>
      </c>
      <c r="C203" t="str">
        <f t="shared" si="3"/>
        <v>カン</v>
      </c>
    </row>
    <row r="204" spans="1:3">
      <c r="A204" s="18">
        <v>46413</v>
      </c>
      <c r="B204" t="s">
        <v>15</v>
      </c>
      <c r="C204" t="str">
        <f t="shared" si="3"/>
        <v>可燃</v>
      </c>
    </row>
    <row r="205" spans="1:3">
      <c r="A205" s="18">
        <v>46414</v>
      </c>
      <c r="B205" t="s">
        <v>17</v>
      </c>
      <c r="C205" t="str">
        <f t="shared" si="3"/>
        <v>ペットボトル</v>
      </c>
    </row>
    <row r="206" spans="1:3">
      <c r="A206" s="18">
        <v>46415</v>
      </c>
      <c r="B206" t="s">
        <v>15</v>
      </c>
      <c r="C206" t="str">
        <f t="shared" si="3"/>
        <v>可燃</v>
      </c>
    </row>
    <row r="207" spans="1:3">
      <c r="A207" s="18">
        <v>46417</v>
      </c>
      <c r="B207" t="s">
        <v>15</v>
      </c>
      <c r="C207" t="str">
        <f t="shared" si="3"/>
        <v>可燃</v>
      </c>
    </row>
    <row r="208" spans="1:3">
      <c r="A208" s="18">
        <v>46419</v>
      </c>
      <c r="B208" t="s">
        <v>1</v>
      </c>
      <c r="C208" t="str">
        <f t="shared" si="3"/>
        <v>ビン・ガラス</v>
      </c>
    </row>
    <row r="209" spans="1:3">
      <c r="A209" s="18">
        <v>46420</v>
      </c>
      <c r="B209" t="s">
        <v>15</v>
      </c>
      <c r="C209" t="str">
        <f t="shared" si="3"/>
        <v>可燃</v>
      </c>
    </row>
    <row r="210" spans="1:3">
      <c r="A210" s="18">
        <v>46421</v>
      </c>
      <c r="B210" t="s">
        <v>31</v>
      </c>
      <c r="C210" t="str">
        <f t="shared" si="3"/>
        <v>ペットボトル
蛍光灯</v>
      </c>
    </row>
    <row r="211" spans="1:3">
      <c r="A211" s="18">
        <v>46422</v>
      </c>
      <c r="B211" t="s">
        <v>15</v>
      </c>
      <c r="C211" t="str">
        <f t="shared" si="3"/>
        <v>可燃</v>
      </c>
    </row>
    <row r="212" spans="1:3">
      <c r="A212" s="18">
        <v>46424</v>
      </c>
      <c r="B212" t="s">
        <v>15</v>
      </c>
      <c r="C212" t="str">
        <f t="shared" si="3"/>
        <v>可燃</v>
      </c>
    </row>
    <row r="213" spans="1:3">
      <c r="A213" s="18">
        <v>46426</v>
      </c>
      <c r="B213" t="s">
        <v>28</v>
      </c>
      <c r="C213" t="str">
        <f t="shared" si="3"/>
        <v>カン</v>
      </c>
    </row>
    <row r="214" spans="1:3">
      <c r="A214" s="18">
        <v>46427</v>
      </c>
      <c r="B214" t="s">
        <v>15</v>
      </c>
      <c r="C214" t="str">
        <f t="shared" si="3"/>
        <v>可燃</v>
      </c>
    </row>
    <row r="215" spans="1:3">
      <c r="A215" s="18">
        <v>46428</v>
      </c>
      <c r="B215" t="s">
        <v>17</v>
      </c>
      <c r="C215" t="str">
        <f t="shared" si="3"/>
        <v>ペットボトル</v>
      </c>
    </row>
    <row r="216" spans="1:3">
      <c r="A216" s="18">
        <v>46429</v>
      </c>
      <c r="B216" t="s">
        <v>15</v>
      </c>
      <c r="C216" t="str">
        <f t="shared" si="3"/>
        <v>可燃</v>
      </c>
    </row>
    <row r="217" spans="1:3">
      <c r="A217" s="18">
        <v>46431</v>
      </c>
      <c r="B217" t="s">
        <v>15</v>
      </c>
      <c r="C217" t="str">
        <f t="shared" si="3"/>
        <v>可燃</v>
      </c>
    </row>
    <row r="218" spans="1:3">
      <c r="A218" s="18">
        <v>46433</v>
      </c>
      <c r="B218" t="s">
        <v>29</v>
      </c>
      <c r="C218" t="str">
        <f t="shared" si="3"/>
        <v>金属類</v>
      </c>
    </row>
    <row r="219" spans="1:3">
      <c r="A219" s="18">
        <v>46434</v>
      </c>
      <c r="B219" t="s">
        <v>15</v>
      </c>
      <c r="C219" t="str">
        <f t="shared" si="3"/>
        <v>可燃</v>
      </c>
    </row>
    <row r="220" spans="1:3">
      <c r="A220" s="18">
        <v>46435</v>
      </c>
      <c r="B220" t="s">
        <v>17</v>
      </c>
      <c r="C220" t="str">
        <f t="shared" si="3"/>
        <v>ペットボトル</v>
      </c>
    </row>
    <row r="221" spans="1:3">
      <c r="A221" s="18">
        <v>46436</v>
      </c>
      <c r="B221" t="s">
        <v>15</v>
      </c>
      <c r="C221" t="str">
        <f t="shared" si="3"/>
        <v>可燃</v>
      </c>
    </row>
    <row r="222" spans="1:3">
      <c r="A222" s="18">
        <v>46438</v>
      </c>
      <c r="B222" t="s">
        <v>15</v>
      </c>
      <c r="C222" t="str">
        <f t="shared" si="3"/>
        <v>可燃</v>
      </c>
    </row>
    <row r="223" spans="1:3">
      <c r="A223" s="18">
        <v>46440</v>
      </c>
      <c r="B223" t="s">
        <v>28</v>
      </c>
      <c r="C223" t="str">
        <f t="shared" si="3"/>
        <v>カン</v>
      </c>
    </row>
    <row r="224" spans="1:3">
      <c r="A224" s="18">
        <v>46441</v>
      </c>
      <c r="B224" t="s">
        <v>15</v>
      </c>
      <c r="C224" t="str">
        <f t="shared" si="3"/>
        <v>可燃</v>
      </c>
    </row>
    <row r="225" spans="1:3">
      <c r="A225" s="18">
        <v>46442</v>
      </c>
      <c r="B225" t="s">
        <v>17</v>
      </c>
      <c r="C225" t="str">
        <f t="shared" si="3"/>
        <v>ペットボトル</v>
      </c>
    </row>
    <row r="226" spans="1:3">
      <c r="A226" s="18">
        <v>46443</v>
      </c>
      <c r="B226" t="s">
        <v>15</v>
      </c>
      <c r="C226" t="str">
        <f t="shared" si="3"/>
        <v>可燃</v>
      </c>
    </row>
    <row r="227" spans="1:3">
      <c r="A227" s="18">
        <v>46445</v>
      </c>
      <c r="B227" t="s">
        <v>15</v>
      </c>
      <c r="C227" t="str">
        <f t="shared" si="3"/>
        <v>可燃</v>
      </c>
    </row>
    <row r="228" spans="1:3">
      <c r="A228" s="18">
        <v>46447</v>
      </c>
      <c r="B228" t="s">
        <v>1</v>
      </c>
      <c r="C228" t="str">
        <f t="shared" si="3"/>
        <v>ビン・ガラス</v>
      </c>
    </row>
    <row r="229" spans="1:3">
      <c r="A229" s="18">
        <v>46448</v>
      </c>
      <c r="B229" t="s">
        <v>15</v>
      </c>
      <c r="C229" t="str">
        <f t="shared" si="3"/>
        <v>可燃</v>
      </c>
    </row>
    <row r="230" spans="1:3">
      <c r="A230" s="18">
        <v>46449</v>
      </c>
      <c r="B230" t="s">
        <v>17</v>
      </c>
      <c r="C230" t="str">
        <f t="shared" si="3"/>
        <v>ペットボトル</v>
      </c>
    </row>
    <row r="231" spans="1:3">
      <c r="A231" s="18">
        <v>46450</v>
      </c>
      <c r="B231" t="s">
        <v>15</v>
      </c>
      <c r="C231" t="str">
        <f t="shared" si="3"/>
        <v>可燃</v>
      </c>
    </row>
    <row r="232" spans="1:3">
      <c r="A232" s="18">
        <v>46452</v>
      </c>
      <c r="B232" t="s">
        <v>15</v>
      </c>
      <c r="C232" t="str">
        <f t="shared" si="3"/>
        <v>可燃</v>
      </c>
    </row>
    <row r="233" spans="1:3">
      <c r="A233" s="18">
        <v>46454</v>
      </c>
      <c r="B233" t="s">
        <v>28</v>
      </c>
      <c r="C233" t="str">
        <f t="shared" si="3"/>
        <v>カン</v>
      </c>
    </row>
    <row r="234" spans="1:3">
      <c r="A234" s="18">
        <v>46455</v>
      </c>
      <c r="B234" t="s">
        <v>15</v>
      </c>
      <c r="C234" t="str">
        <f t="shared" si="3"/>
        <v>可燃</v>
      </c>
    </row>
    <row r="235" spans="1:3" ht="34.799999999999997">
      <c r="A235" s="18">
        <v>46456</v>
      </c>
      <c r="B235" s="35" t="s">
        <v>32</v>
      </c>
      <c r="C235" t="str">
        <f t="shared" si="3"/>
        <v>ペットボトル
電池類</v>
      </c>
    </row>
    <row r="236" spans="1:3">
      <c r="A236" s="18">
        <v>46457</v>
      </c>
      <c r="B236" t="s">
        <v>15</v>
      </c>
      <c r="C236" t="str">
        <f t="shared" si="3"/>
        <v>可燃</v>
      </c>
    </row>
    <row r="237" spans="1:3">
      <c r="A237" s="18">
        <v>46459</v>
      </c>
      <c r="B237" t="s">
        <v>15</v>
      </c>
      <c r="C237" t="str">
        <f t="shared" si="3"/>
        <v>可燃</v>
      </c>
    </row>
    <row r="238" spans="1:3">
      <c r="A238" s="18">
        <v>46461</v>
      </c>
      <c r="B238" t="s">
        <v>29</v>
      </c>
      <c r="C238" t="str">
        <f t="shared" si="3"/>
        <v>金属類</v>
      </c>
    </row>
    <row r="239" spans="1:3">
      <c r="A239" s="18">
        <v>46462</v>
      </c>
      <c r="B239" t="s">
        <v>15</v>
      </c>
      <c r="C239" t="str">
        <f t="shared" si="3"/>
        <v>可燃</v>
      </c>
    </row>
    <row r="240" spans="1:3">
      <c r="A240" s="18">
        <v>46463</v>
      </c>
      <c r="B240" t="s">
        <v>17</v>
      </c>
      <c r="C240" t="str">
        <f t="shared" si="3"/>
        <v>ペットボトル</v>
      </c>
    </row>
    <row r="241" spans="1:3">
      <c r="A241" s="18">
        <v>46464</v>
      </c>
      <c r="B241" t="s">
        <v>15</v>
      </c>
      <c r="C241" t="str">
        <f t="shared" si="3"/>
        <v>可燃</v>
      </c>
    </row>
    <row r="242" spans="1:3">
      <c r="A242" s="18">
        <v>46466</v>
      </c>
      <c r="B242" t="s">
        <v>15</v>
      </c>
      <c r="C242" t="str">
        <f t="shared" si="3"/>
        <v>可燃</v>
      </c>
    </row>
    <row r="243" spans="1:3">
      <c r="A243" s="18">
        <v>46469</v>
      </c>
      <c r="B243" t="s">
        <v>18</v>
      </c>
      <c r="C243" t="str">
        <f t="shared" si="3"/>
        <v>可燃
カン</v>
      </c>
    </row>
    <row r="244" spans="1:3">
      <c r="A244" s="18">
        <v>46470</v>
      </c>
      <c r="B244" t="s">
        <v>17</v>
      </c>
      <c r="C244" t="str">
        <f t="shared" si="3"/>
        <v>ペットボトル</v>
      </c>
    </row>
    <row r="245" spans="1:3">
      <c r="A245" s="18">
        <v>46471</v>
      </c>
      <c r="B245" t="s">
        <v>15</v>
      </c>
      <c r="C245" t="str">
        <f t="shared" si="3"/>
        <v>可燃</v>
      </c>
    </row>
    <row r="246" spans="1:3">
      <c r="A246" s="18">
        <v>46473</v>
      </c>
      <c r="B246" t="s">
        <v>15</v>
      </c>
      <c r="C246" t="str">
        <f t="shared" si="3"/>
        <v>可燃</v>
      </c>
    </row>
    <row r="247" spans="1:3">
      <c r="A247" s="18">
        <v>46476</v>
      </c>
      <c r="B247" t="s">
        <v>15</v>
      </c>
      <c r="C247" t="str">
        <f t="shared" si="3"/>
        <v>可燃</v>
      </c>
    </row>
    <row r="248" spans="1:3">
      <c r="A248" s="18">
        <v>46477</v>
      </c>
      <c r="B248" t="s">
        <v>17</v>
      </c>
      <c r="C248" t="str">
        <f t="shared" si="3"/>
        <v>ペットボトル</v>
      </c>
    </row>
    <row r="249" spans="1:3">
      <c r="A249" s="18"/>
      <c r="C249" t="str">
        <f t="shared" si="3"/>
        <v/>
      </c>
    </row>
    <row r="250" spans="1:3">
      <c r="A250" s="18"/>
      <c r="C250" t="str">
        <f t="shared" si="3"/>
        <v/>
      </c>
    </row>
    <row r="251" spans="1:3">
      <c r="A251" s="18"/>
      <c r="C251" t="str">
        <f t="shared" si="3"/>
        <v/>
      </c>
    </row>
  </sheetData>
  <phoneticPr fontId="1" type="Hiragana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8"/>
  <sheetViews>
    <sheetView workbookViewId="0">
      <selection activeCell="E10" sqref="E10"/>
    </sheetView>
  </sheetViews>
  <sheetFormatPr defaultRowHeight="17.399999999999999"/>
  <sheetData>
    <row r="1" spans="1:3">
      <c r="A1">
        <v>2026</v>
      </c>
      <c r="B1">
        <v>1</v>
      </c>
      <c r="C1" t="s">
        <v>8</v>
      </c>
    </row>
    <row r="2" spans="1:3">
      <c r="A2">
        <v>2027</v>
      </c>
      <c r="B2">
        <v>2</v>
      </c>
      <c r="C2" t="s">
        <v>9</v>
      </c>
    </row>
    <row r="3" spans="1:3">
      <c r="A3">
        <v>2028</v>
      </c>
      <c r="B3">
        <v>3</v>
      </c>
      <c r="C3" t="s">
        <v>10</v>
      </c>
    </row>
    <row r="4" spans="1:3">
      <c r="A4">
        <v>2029</v>
      </c>
      <c r="B4">
        <v>4</v>
      </c>
      <c r="C4" t="s">
        <v>11</v>
      </c>
    </row>
    <row r="5" spans="1:3">
      <c r="A5">
        <v>2030</v>
      </c>
      <c r="B5">
        <v>5</v>
      </c>
      <c r="C5" t="s">
        <v>12</v>
      </c>
    </row>
    <row r="6" spans="1:3">
      <c r="A6">
        <v>2031</v>
      </c>
      <c r="B6">
        <v>6</v>
      </c>
    </row>
    <row r="7" spans="1:3">
      <c r="A7">
        <v>2032</v>
      </c>
      <c r="B7">
        <v>7</v>
      </c>
    </row>
    <row r="8" spans="1:3">
      <c r="A8">
        <v>2033</v>
      </c>
      <c r="B8">
        <v>8</v>
      </c>
    </row>
    <row r="9" spans="1:3">
      <c r="A9">
        <v>2034</v>
      </c>
      <c r="B9">
        <v>9</v>
      </c>
    </row>
    <row r="10" spans="1:3">
      <c r="A10">
        <v>2035</v>
      </c>
      <c r="B10">
        <v>10</v>
      </c>
    </row>
    <row r="11" spans="1:3">
      <c r="A11">
        <v>2036</v>
      </c>
      <c r="B11">
        <v>11</v>
      </c>
    </row>
    <row r="12" spans="1:3">
      <c r="A12">
        <v>2037</v>
      </c>
      <c r="B12">
        <v>12</v>
      </c>
    </row>
    <row r="13" spans="1:3">
      <c r="A13">
        <v>2038</v>
      </c>
    </row>
    <row r="14" spans="1:3">
      <c r="A14">
        <v>2039</v>
      </c>
    </row>
    <row r="15" spans="1:3">
      <c r="A15">
        <v>2040</v>
      </c>
    </row>
    <row r="16" spans="1:3">
      <c r="A16">
        <v>2041</v>
      </c>
    </row>
    <row r="17" spans="1:1">
      <c r="A17">
        <v>2042</v>
      </c>
    </row>
    <row r="18" spans="1:1">
      <c r="A18">
        <v>2043</v>
      </c>
    </row>
  </sheetData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カレンダー</vt:lpstr>
      <vt:lpstr>祝日リスト</vt:lpstr>
      <vt:lpstr>区分１</vt:lpstr>
      <vt:lpstr>区分２</vt:lpstr>
      <vt:lpstr>区分３</vt:lpstr>
      <vt:lpstr>区分４</vt:lpstr>
      <vt:lpstr>区分５</vt:lpstr>
      <vt:lpstr>年・月・区分リスト</vt:lpstr>
      <vt:lpstr>カレンダー!Print_Area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宮本 拓</cp:lastModifiedBy>
  <cp:lastPrinted>2026-04-30T06:50:35Z</cp:lastPrinted>
  <dcterms:created xsi:type="dcterms:W3CDTF">2023-03-23T00:20:42Z</dcterms:created>
  <dcterms:modified xsi:type="dcterms:W3CDTF">2026-05-01T00:25:33Z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2023-08-25T10:56:02Z</vt:filetime>
  </property>
</Properties>
</file>